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sub_10001" localSheetId="0">Лист1!#REF!</definedName>
    <definedName name="sub_10011" localSheetId="0">Лист1!#REF!</definedName>
  </definedNames>
  <calcPr calcId="144525"/>
</workbook>
</file>

<file path=xl/calcChain.xml><?xml version="1.0" encoding="utf-8"?>
<calcChain xmlns="http://schemas.openxmlformats.org/spreadsheetml/2006/main">
  <c r="A83" i="1" l="1"/>
  <c r="A84" i="1" s="1"/>
  <c r="A85" i="1" s="1"/>
  <c r="A82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T88" i="1" l="1"/>
  <c r="T87" i="1"/>
  <c r="T85" i="1"/>
  <c r="T84" i="1"/>
  <c r="T83" i="1"/>
  <c r="T82" i="1"/>
  <c r="T81" i="1"/>
  <c r="T79" i="1"/>
  <c r="T78" i="1"/>
  <c r="T77" i="1"/>
  <c r="T76" i="1"/>
  <c r="T75" i="1"/>
  <c r="T74" i="1"/>
  <c r="T73" i="1"/>
  <c r="T72" i="1"/>
  <c r="T71" i="1"/>
  <c r="T70" i="1"/>
  <c r="Q69" i="1"/>
  <c r="T69" i="1" s="1"/>
  <c r="Q68" i="1"/>
  <c r="T68" i="1" s="1"/>
  <c r="Q67" i="1"/>
  <c r="T67" i="1" s="1"/>
  <c r="T66" i="1"/>
  <c r="Q65" i="1"/>
  <c r="T65" i="1" s="1"/>
  <c r="Q64" i="1"/>
  <c r="T64" i="1" s="1"/>
  <c r="Q63" i="1"/>
  <c r="T63" i="1" s="1"/>
  <c r="Q62" i="1"/>
  <c r="T62" i="1" s="1"/>
  <c r="Q61" i="1"/>
  <c r="T61" i="1" s="1"/>
  <c r="Q60" i="1"/>
  <c r="T60" i="1" s="1"/>
  <c r="T59" i="1"/>
  <c r="Q59" i="1"/>
  <c r="Q58" i="1"/>
  <c r="T58" i="1" s="1"/>
  <c r="Q57" i="1"/>
  <c r="T57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<sst xmlns="http://schemas.openxmlformats.org/spreadsheetml/2006/main" count="415" uniqueCount="147">
  <si>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</si>
  <si>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</si>
  <si>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</si>
  <si>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</si>
  <si>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</si>
  <si>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</si>
  <si>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</si>
  <si>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</si>
  <si>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</si>
  <si>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</si>
  <si>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</si>
  <si>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</si>
  <si>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</si>
  <si>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</si>
  <si>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</si>
  <si>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</si>
  <si>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</si>
  <si>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</si>
  <si>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</si>
  <si>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</si>
  <si>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</si>
  <si>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</si>
  <si>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</si>
  <si>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</si>
  <si>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</si>
  <si>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</si>
  <si>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</si>
  <si>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</si>
  <si>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</si>
  <si>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</si>
  <si>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Приложение N 10
к приказу ФАС России
от 18.01.2019 N38/19
</t>
  </si>
  <si>
    <t>да</t>
  </si>
  <si>
    <t>радиатор отопления</t>
  </si>
  <si>
    <t>шт</t>
  </si>
  <si>
    <t>Материк-плюс ООО</t>
  </si>
  <si>
    <t>2019-08-КВ97-0001</t>
  </si>
  <si>
    <t>устройство натяжное ГРМ</t>
  </si>
  <si>
    <t>стартерЗМЗ</t>
  </si>
  <si>
    <t>сцепление в сборе</t>
  </si>
  <si>
    <t>насос водяной ЗМЗ</t>
  </si>
  <si>
    <t>цилиндр тормозной зад. УАЗ</t>
  </si>
  <si>
    <t>амортизатор УАЗ3163</t>
  </si>
  <si>
    <t>рессора задн 2х лист</t>
  </si>
  <si>
    <t>вал карданный передний УАЗ</t>
  </si>
  <si>
    <t>вал карданный задний УАЗ</t>
  </si>
  <si>
    <t>глушитель УАЗ</t>
  </si>
  <si>
    <t>вентилятор с гидромуфтой ЗМЗ</t>
  </si>
  <si>
    <t>ступица передняя 3302</t>
  </si>
  <si>
    <t>Удерживающая привязь с амортизатором-УП1АГ (ПП-1аГ, строп мет. цепь) ПОЯ408</t>
  </si>
  <si>
    <t>2019-08-ВЛ97-0002</t>
  </si>
  <si>
    <t>бионор универсал противогололедный</t>
  </si>
  <si>
    <t>перчатки акриловые</t>
  </si>
  <si>
    <t>пар</t>
  </si>
  <si>
    <t>перчатки Elementa</t>
  </si>
  <si>
    <t>лыжи</t>
  </si>
  <si>
    <t>перчатки спилковык</t>
  </si>
  <si>
    <t>перчатки х/б</t>
  </si>
  <si>
    <t>рукавицы брезентовые</t>
  </si>
  <si>
    <t>рукавицы х/б с брезентовым нал</t>
  </si>
  <si>
    <t>лопата снеговая</t>
  </si>
  <si>
    <t>косовище деревянное в сборе</t>
  </si>
  <si>
    <t>2019-08-ВЛ97-0004</t>
  </si>
  <si>
    <t>2019-08-ВЛ97-0012</t>
  </si>
  <si>
    <t xml:space="preserve">Сверло по металлу ПРАКТИКА Р6М5 8,0 х 117 мм </t>
  </si>
  <si>
    <t>Инструментальный Мир ООО</t>
  </si>
  <si>
    <t>Коронка 35S</t>
  </si>
  <si>
    <t>Крепеж 35</t>
  </si>
  <si>
    <t>Коронка усиленная 9N4352</t>
  </si>
  <si>
    <t>Фиксатор с кольцом 8E6358/59</t>
  </si>
  <si>
    <t>Коронка стандартная 35R14А</t>
  </si>
  <si>
    <t>Палец с резиновым фиксатором 35RPG/RBG</t>
  </si>
  <si>
    <t>Зуб болтовой 85801377</t>
  </si>
  <si>
    <t>Зуб болтовой 85801376</t>
  </si>
  <si>
    <t>Зуб болтовой 85811440</t>
  </si>
  <si>
    <t>Крепеж болт с гайкой 4K0367</t>
  </si>
  <si>
    <t>2019-08-ОГ60-0032</t>
  </si>
  <si>
    <t>Противогаз шланговый ПШ-1Б(10м) с ППМ-88</t>
  </si>
  <si>
    <t>Пояс предохранительный УП II АЖ</t>
  </si>
  <si>
    <t>Пожцентр, ООО</t>
  </si>
  <si>
    <t>ИП Лактионов Василий Юрьевич</t>
  </si>
  <si>
    <t>2019-08-ОГ27-0070</t>
  </si>
  <si>
    <t>подшипник резинового вала</t>
  </si>
  <si>
    <t>термопленка</t>
  </si>
  <si>
    <t>вал резиновый</t>
  </si>
  <si>
    <t>ролик захвата из кассеты</t>
  </si>
  <si>
    <t>комплект роликов</t>
  </si>
  <si>
    <t>ролик захвата бумаги из кассеты</t>
  </si>
  <si>
    <t>тефлоновый вал</t>
  </si>
  <si>
    <t>бушинги тефлонового вала</t>
  </si>
  <si>
    <t xml:space="preserve">барабан </t>
  </si>
  <si>
    <t>Эл. лампа Б 215-240В 40 Вт Е27</t>
  </si>
  <si>
    <t>Эл. лампа Б 215-240В 60 Вт Е27</t>
  </si>
  <si>
    <t>Эл. лампа люм. Osram L18W/765 (25) холодная</t>
  </si>
  <si>
    <t>Эл. лампа люм. L18W/765</t>
  </si>
  <si>
    <t>Эл. лампа люм. L36W/765</t>
  </si>
  <si>
    <t>Стартер 4-65W</t>
  </si>
  <si>
    <t>Стартер4-22W</t>
  </si>
  <si>
    <t>Удлинитель 3х5</t>
  </si>
  <si>
    <t>Удлинитель 10м</t>
  </si>
  <si>
    <t>Панель светодиодн.</t>
  </si>
  <si>
    <t>Клеммник WAGO3</t>
  </si>
  <si>
    <t>Клеммник WAGO4</t>
  </si>
  <si>
    <t>Кабель КГ 3х2,5</t>
  </si>
  <si>
    <t>Вилка каучук Омега</t>
  </si>
  <si>
    <t>Колодка Омега</t>
  </si>
  <si>
    <t xml:space="preserve">Щупы тестера </t>
  </si>
  <si>
    <t>Изолента ПВХ</t>
  </si>
  <si>
    <t>шт.</t>
  </si>
  <si>
    <t>Альтасвет,ООО</t>
  </si>
  <si>
    <t>2019-08-ВЛ97-0005</t>
  </si>
  <si>
    <t xml:space="preserve">Электроды свар. d=3 мм МР-3 </t>
  </si>
  <si>
    <t>Центр Сварки, ООО</t>
  </si>
  <si>
    <t>2019-08-ВЛ97-0009</t>
  </si>
  <si>
    <t xml:space="preserve">Электроды свар. d=4 мм МР-3 </t>
  </si>
  <si>
    <t>Проволока СВ-08Г2С-О 0,8 мм</t>
  </si>
  <si>
    <t>Круг отрезной по металлу 125х1,0х22 мм</t>
  </si>
  <si>
    <t>Цепь режущая  42.00.000 ширина прорезаемой траншеи 250 мм</t>
  </si>
  <si>
    <t>Строймашзапчасть, ООО</t>
  </si>
  <si>
    <t>2019-08-АЛ-0003</t>
  </si>
  <si>
    <t>Звено универсальной цепи ЭТЦ-1609.42.00.000</t>
  </si>
  <si>
    <t>Александров А. К., ИП</t>
  </si>
  <si>
    <t>Профессионал, ООО</t>
  </si>
  <si>
    <t xml:space="preserve">Выполнение инженерно-геологических  изысканий </t>
  </si>
  <si>
    <t>усл.ед</t>
  </si>
  <si>
    <t>Кукушкин И. Е. (ИП)</t>
  </si>
  <si>
    <t>2018-26-ОГ67-1736</t>
  </si>
  <si>
    <t xml:space="preserve">Инженерно-геологические изыскания </t>
  </si>
  <si>
    <t>Проект 33</t>
  </si>
  <si>
    <t xml:space="preserve">2018-26-ОГ67-1747 </t>
  </si>
  <si>
    <t xml:space="preserve">Инженерно-экологические изыскания </t>
  </si>
  <si>
    <t xml:space="preserve">2019-26-ОГ67-0011 </t>
  </si>
  <si>
    <t>Проведение технического осмотра транспортных средств</t>
  </si>
  <si>
    <t>ИП Зайцева А.В.</t>
  </si>
  <si>
    <t xml:space="preserve">2019-27-ВЛ60-0008 </t>
  </si>
  <si>
    <t>Техническое обслуживание и кузовной ремонт автотранспортных средств</t>
  </si>
  <si>
    <t>Праймавто, ООО</t>
  </si>
  <si>
    <t xml:space="preserve">2019-27-ОГ60-0040 </t>
  </si>
  <si>
    <t xml:space="preserve">Ремонт кабинета </t>
  </si>
  <si>
    <t>РСК Комплект, ООО</t>
  </si>
  <si>
    <t>2019-30-ОГ67-0034</t>
  </si>
  <si>
    <t>Лескин Д.А.ИП</t>
  </si>
  <si>
    <t>2019-30-ОГ00-0028</t>
  </si>
  <si>
    <t>Замена существующего вводного распределительного устройства (электрощитка)</t>
  </si>
  <si>
    <r>
      <t xml:space="preserve">Информация о способах приобретения, стоимости и объемах товаров, необходимых для оказания услуг 
по транспортировке газа по трубопроводам </t>
    </r>
    <r>
      <rPr>
        <b/>
        <sz val="11"/>
        <color theme="1"/>
        <rFont val="Times New Roman"/>
        <family val="1"/>
        <charset val="204"/>
      </rPr>
      <t>АО "Газпром газораспределение Владимир"</t>
    </r>
    <r>
      <rPr>
        <sz val="11"/>
        <color theme="1"/>
        <rFont val="Times New Roman"/>
        <family val="1"/>
        <charset val="204"/>
      </rPr>
      <t xml:space="preserve">
</t>
    </r>
  </si>
  <si>
    <t>Вспомогательные материалы</t>
  </si>
  <si>
    <t>Услуги производственного назначения</t>
  </si>
  <si>
    <t>Капитальный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</si>
</sst>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7"/>
  <sheetViews>
    <sheetView tabSelected="1" zoomScale="85" zoomScaleNormal="85" workbookViewId="0">
      <selection activeCell="F96" sqref="F96"/>
    </sheetView>
  </sheetViews>
  <sheetFormatPr defaultRowHeight="15" x14ac:dyDescent="0.25"/>
  <cols>
    <col min="1" max="1" width="6.42578125" style="6" customWidth="1"/>
    <col min="2" max="2" width="14.140625" style="6" customWidth="1"/>
    <col min="3" max="3" width="10.7109375" style="6" customWidth="1"/>
    <col min="4" max="4" width="11.5703125" style="6" customWidth="1"/>
    <col min="5" max="5" width="10.140625" style="6" customWidth="1"/>
    <col min="6" max="6" width="11.28515625" style="6" customWidth="1"/>
    <col min="7" max="7" width="12.140625" style="6" customWidth="1"/>
    <col min="8" max="8" width="11.28515625" style="6" customWidth="1"/>
    <col min="9" max="9" width="12.5703125" style="6" customWidth="1"/>
    <col min="10" max="10" width="10" style="6" customWidth="1"/>
    <col min="11" max="11" width="9.140625" style="6"/>
    <col min="12" max="12" width="12.7109375" style="6" customWidth="1"/>
    <col min="13" max="14" width="14.85546875" style="6" customWidth="1"/>
    <col min="15" max="15" width="9.140625" style="6"/>
    <col min="16" max="16" width="18.7109375" style="1" customWidth="1"/>
    <col min="17" max="17" width="10.5703125" style="6" customWidth="1"/>
    <col min="18" max="18" width="11.85546875" style="6" customWidth="1"/>
    <col min="19" max="19" width="11.28515625" style="6" customWidth="1"/>
    <col min="20" max="20" width="10" style="6" customWidth="1"/>
    <col min="21" max="21" width="22.42578125" style="2" customWidth="1"/>
    <col min="22" max="22" width="23.7109375" style="2" customWidth="1"/>
    <col min="23" max="16384" width="9.140625" style="6"/>
  </cols>
  <sheetData>
    <row r="1" spans="1:22" ht="59.25" customHeight="1" x14ac:dyDescent="0.25">
      <c r="A1" s="33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7" customFormat="1" ht="60" customHeight="1" x14ac:dyDescent="0.25">
      <c r="A2" s="35" t="s">
        <v>143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4" spans="1:22" x14ac:dyDescent="0.25">
      <c r="A4" s="32" t="s">
        <v>0</v>
      </c>
      <c r="B4" s="32" t="s">
        <v>1</v>
      </c>
      <c r="C4" s="32" t="s">
        <v>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 t="s">
        <v>3</v>
      </c>
      <c r="Q4" s="32" t="s">
        <v>4</v>
      </c>
      <c r="R4" s="32" t="s">
        <v>5</v>
      </c>
      <c r="S4" s="32" t="s">
        <v>6</v>
      </c>
      <c r="T4" s="32" t="s">
        <v>7</v>
      </c>
      <c r="U4" s="32" t="s">
        <v>8</v>
      </c>
      <c r="V4" s="32" t="s">
        <v>9</v>
      </c>
    </row>
    <row r="5" spans="1:22" x14ac:dyDescent="0.25">
      <c r="A5" s="32"/>
      <c r="B5" s="32"/>
      <c r="C5" s="32" t="s">
        <v>10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 t="s">
        <v>11</v>
      </c>
      <c r="O5" s="32"/>
      <c r="P5" s="32"/>
      <c r="Q5" s="32"/>
      <c r="R5" s="32"/>
      <c r="S5" s="32"/>
      <c r="T5" s="32"/>
      <c r="U5" s="32"/>
      <c r="V5" s="32"/>
    </row>
    <row r="6" spans="1:22" x14ac:dyDescent="0.25">
      <c r="A6" s="32"/>
      <c r="B6" s="32"/>
      <c r="C6" s="32" t="s">
        <v>12</v>
      </c>
      <c r="D6" s="32"/>
      <c r="E6" s="32"/>
      <c r="F6" s="32"/>
      <c r="G6" s="32"/>
      <c r="H6" s="32"/>
      <c r="I6" s="32"/>
      <c r="J6" s="32"/>
      <c r="K6" s="32"/>
      <c r="L6" s="32"/>
      <c r="M6" s="32" t="s">
        <v>13</v>
      </c>
      <c r="N6" s="32"/>
      <c r="O6" s="32"/>
      <c r="P6" s="32"/>
      <c r="Q6" s="32"/>
      <c r="R6" s="32"/>
      <c r="S6" s="32"/>
      <c r="T6" s="32"/>
      <c r="U6" s="32"/>
      <c r="V6" s="32"/>
    </row>
    <row r="7" spans="1:22" ht="31.5" customHeight="1" x14ac:dyDescent="0.25">
      <c r="A7" s="32"/>
      <c r="B7" s="32"/>
      <c r="C7" s="32" t="s">
        <v>14</v>
      </c>
      <c r="D7" s="32"/>
      <c r="E7" s="32"/>
      <c r="F7" s="32" t="s">
        <v>15</v>
      </c>
      <c r="G7" s="32"/>
      <c r="H7" s="32"/>
      <c r="I7" s="32" t="s">
        <v>16</v>
      </c>
      <c r="J7" s="32"/>
      <c r="K7" s="32" t="s">
        <v>17</v>
      </c>
      <c r="L7" s="32"/>
      <c r="M7" s="32"/>
      <c r="N7" s="32" t="s">
        <v>18</v>
      </c>
      <c r="O7" s="32" t="s">
        <v>19</v>
      </c>
      <c r="P7" s="32"/>
      <c r="Q7" s="32"/>
      <c r="R7" s="32"/>
      <c r="S7" s="32"/>
      <c r="T7" s="32"/>
      <c r="U7" s="32"/>
      <c r="V7" s="32"/>
    </row>
    <row r="8" spans="1:22" ht="90" x14ac:dyDescent="0.25">
      <c r="A8" s="32"/>
      <c r="B8" s="32"/>
      <c r="C8" s="3" t="s">
        <v>20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25</v>
      </c>
      <c r="I8" s="3" t="s">
        <v>26</v>
      </c>
      <c r="J8" s="3" t="s">
        <v>27</v>
      </c>
      <c r="K8" s="3" t="s">
        <v>28</v>
      </c>
      <c r="L8" s="3" t="s">
        <v>29</v>
      </c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</row>
    <row r="10" spans="1:22" x14ac:dyDescent="0.25">
      <c r="A10" s="25" t="s">
        <v>144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</row>
    <row r="11" spans="1:22" s="8" customFormat="1" ht="30" x14ac:dyDescent="0.2">
      <c r="A11" s="3">
        <v>1</v>
      </c>
      <c r="B11" s="4">
        <v>43474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31</v>
      </c>
      <c r="O11" s="3"/>
      <c r="P11" s="3" t="s">
        <v>32</v>
      </c>
      <c r="Q11" s="16">
        <v>3.34</v>
      </c>
      <c r="R11" s="3" t="s">
        <v>33</v>
      </c>
      <c r="S11" s="3">
        <v>1</v>
      </c>
      <c r="T11" s="13">
        <v>3.34</v>
      </c>
      <c r="U11" s="3" t="s">
        <v>34</v>
      </c>
      <c r="V11" s="3" t="s">
        <v>35</v>
      </c>
    </row>
    <row r="12" spans="1:22" ht="32.25" customHeight="1" x14ac:dyDescent="0.25">
      <c r="A12" s="3">
        <f>A11+1</f>
        <v>2</v>
      </c>
      <c r="B12" s="4">
        <v>43474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 t="s">
        <v>31</v>
      </c>
      <c r="O12" s="3"/>
      <c r="P12" s="3" t="s">
        <v>36</v>
      </c>
      <c r="Q12" s="16">
        <v>4.07</v>
      </c>
      <c r="R12" s="3" t="s">
        <v>33</v>
      </c>
      <c r="S12" s="3">
        <v>1</v>
      </c>
      <c r="T12" s="13">
        <v>4.07</v>
      </c>
      <c r="U12" s="3" t="s">
        <v>34</v>
      </c>
      <c r="V12" s="3" t="s">
        <v>35</v>
      </c>
    </row>
    <row r="13" spans="1:22" ht="28.5" customHeight="1" x14ac:dyDescent="0.25">
      <c r="A13" s="3">
        <f t="shared" ref="A13:A76" si="0">A12+1</f>
        <v>3</v>
      </c>
      <c r="B13" s="4">
        <v>43474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 t="s">
        <v>31</v>
      </c>
      <c r="O13" s="3"/>
      <c r="P13" s="3" t="s">
        <v>37</v>
      </c>
      <c r="Q13" s="16">
        <v>3.76</v>
      </c>
      <c r="R13" s="3" t="s">
        <v>33</v>
      </c>
      <c r="S13" s="3">
        <v>1</v>
      </c>
      <c r="T13" s="13">
        <v>3.76</v>
      </c>
      <c r="U13" s="3" t="s">
        <v>34</v>
      </c>
      <c r="V13" s="3" t="s">
        <v>35</v>
      </c>
    </row>
    <row r="14" spans="1:22" ht="35.25" customHeight="1" x14ac:dyDescent="0.25">
      <c r="A14" s="3">
        <f t="shared" si="0"/>
        <v>4</v>
      </c>
      <c r="B14" s="4">
        <v>43474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" t="s">
        <v>31</v>
      </c>
      <c r="O14" s="3"/>
      <c r="P14" s="3" t="s">
        <v>38</v>
      </c>
      <c r="Q14" s="17">
        <v>5.46</v>
      </c>
      <c r="R14" s="3" t="s">
        <v>33</v>
      </c>
      <c r="S14" s="3">
        <v>1</v>
      </c>
      <c r="T14" s="14">
        <v>5.46</v>
      </c>
      <c r="U14" s="3" t="s">
        <v>34</v>
      </c>
      <c r="V14" s="3" t="s">
        <v>35</v>
      </c>
    </row>
    <row r="15" spans="1:22" x14ac:dyDescent="0.25">
      <c r="A15" s="3">
        <f t="shared" si="0"/>
        <v>5</v>
      </c>
      <c r="B15" s="4">
        <v>43474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" t="s">
        <v>31</v>
      </c>
      <c r="O15" s="3"/>
      <c r="P15" s="3" t="s">
        <v>39</v>
      </c>
      <c r="Q15" s="17">
        <v>1.85</v>
      </c>
      <c r="R15" s="3" t="s">
        <v>33</v>
      </c>
      <c r="S15" s="3">
        <v>1</v>
      </c>
      <c r="T15" s="14">
        <v>1.85</v>
      </c>
      <c r="U15" s="3" t="s">
        <v>34</v>
      </c>
      <c r="V15" s="3" t="s">
        <v>35</v>
      </c>
    </row>
    <row r="16" spans="1:22" ht="33" customHeight="1" x14ac:dyDescent="0.25">
      <c r="A16" s="3">
        <f t="shared" si="0"/>
        <v>6</v>
      </c>
      <c r="B16" s="4">
        <v>43474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3" t="s">
        <v>31</v>
      </c>
      <c r="O16" s="3"/>
      <c r="P16" s="3" t="s">
        <v>40</v>
      </c>
      <c r="Q16" s="17">
        <v>0.6</v>
      </c>
      <c r="R16" s="3" t="s">
        <v>33</v>
      </c>
      <c r="S16" s="3">
        <v>1</v>
      </c>
      <c r="T16" s="14">
        <v>0.6</v>
      </c>
      <c r="U16" s="3" t="s">
        <v>34</v>
      </c>
      <c r="V16" s="3" t="s">
        <v>35</v>
      </c>
    </row>
    <row r="17" spans="1:22" ht="30" x14ac:dyDescent="0.25">
      <c r="A17" s="3">
        <f t="shared" si="0"/>
        <v>7</v>
      </c>
      <c r="B17" s="4">
        <v>43474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" t="s">
        <v>31</v>
      </c>
      <c r="O17" s="3"/>
      <c r="P17" s="3" t="s">
        <v>41</v>
      </c>
      <c r="Q17" s="17">
        <v>1.8</v>
      </c>
      <c r="R17" s="3" t="s">
        <v>33</v>
      </c>
      <c r="S17" s="9">
        <v>2</v>
      </c>
      <c r="T17" s="14">
        <v>3.6</v>
      </c>
      <c r="U17" s="3" t="s">
        <v>34</v>
      </c>
      <c r="V17" s="3" t="s">
        <v>35</v>
      </c>
    </row>
    <row r="18" spans="1:22" ht="30" x14ac:dyDescent="0.25">
      <c r="A18" s="3">
        <f t="shared" si="0"/>
        <v>8</v>
      </c>
      <c r="B18" s="4">
        <v>43474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" t="s">
        <v>31</v>
      </c>
      <c r="O18" s="3"/>
      <c r="P18" s="3" t="s">
        <v>42</v>
      </c>
      <c r="Q18" s="17">
        <v>3.67</v>
      </c>
      <c r="R18" s="3" t="s">
        <v>33</v>
      </c>
      <c r="S18" s="9">
        <v>1</v>
      </c>
      <c r="T18" s="14">
        <v>3.67</v>
      </c>
      <c r="U18" s="3" t="s">
        <v>34</v>
      </c>
      <c r="V18" s="3" t="s">
        <v>35</v>
      </c>
    </row>
    <row r="19" spans="1:22" ht="33" customHeight="1" x14ac:dyDescent="0.25">
      <c r="A19" s="3">
        <f t="shared" si="0"/>
        <v>9</v>
      </c>
      <c r="B19" s="4">
        <v>43474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3" t="s">
        <v>31</v>
      </c>
      <c r="O19" s="3"/>
      <c r="P19" s="3" t="s">
        <v>43</v>
      </c>
      <c r="Q19" s="17">
        <v>4.5</v>
      </c>
      <c r="R19" s="3" t="s">
        <v>33</v>
      </c>
      <c r="S19" s="9">
        <v>1</v>
      </c>
      <c r="T19" s="14">
        <v>4.5</v>
      </c>
      <c r="U19" s="3" t="s">
        <v>34</v>
      </c>
      <c r="V19" s="3" t="s">
        <v>35</v>
      </c>
    </row>
    <row r="20" spans="1:22" ht="33.75" customHeight="1" x14ac:dyDescent="0.25">
      <c r="A20" s="3">
        <f t="shared" si="0"/>
        <v>10</v>
      </c>
      <c r="B20" s="4">
        <v>43474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3" t="s">
        <v>31</v>
      </c>
      <c r="O20" s="3"/>
      <c r="P20" s="3" t="s">
        <v>44</v>
      </c>
      <c r="Q20" s="17">
        <v>4.1399999999999997</v>
      </c>
      <c r="R20" s="3" t="s">
        <v>33</v>
      </c>
      <c r="S20" s="9">
        <v>1</v>
      </c>
      <c r="T20" s="14">
        <v>4.1399999999999997</v>
      </c>
      <c r="U20" s="3" t="s">
        <v>34</v>
      </c>
      <c r="V20" s="3" t="s">
        <v>35</v>
      </c>
    </row>
    <row r="21" spans="1:22" ht="23.25" customHeight="1" x14ac:dyDescent="0.25">
      <c r="A21" s="3">
        <f t="shared" si="0"/>
        <v>11</v>
      </c>
      <c r="B21" s="4">
        <v>43474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3" t="s">
        <v>31</v>
      </c>
      <c r="O21" s="3"/>
      <c r="P21" s="3" t="s">
        <v>45</v>
      </c>
      <c r="Q21" s="17">
        <v>0.84</v>
      </c>
      <c r="R21" s="3" t="s">
        <v>33</v>
      </c>
      <c r="S21" s="9">
        <v>1</v>
      </c>
      <c r="T21" s="14">
        <v>0.84</v>
      </c>
      <c r="U21" s="3" t="s">
        <v>34</v>
      </c>
      <c r="V21" s="3" t="s">
        <v>35</v>
      </c>
    </row>
    <row r="22" spans="1:22" ht="30" x14ac:dyDescent="0.25">
      <c r="A22" s="3">
        <f t="shared" si="0"/>
        <v>12</v>
      </c>
      <c r="B22" s="4">
        <v>43474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3" t="s">
        <v>31</v>
      </c>
      <c r="O22" s="3"/>
      <c r="P22" s="3" t="s">
        <v>46</v>
      </c>
      <c r="Q22" s="17">
        <v>6.76</v>
      </c>
      <c r="R22" s="3" t="s">
        <v>33</v>
      </c>
      <c r="S22" s="9">
        <v>1</v>
      </c>
      <c r="T22" s="14">
        <v>6.76</v>
      </c>
      <c r="U22" s="3" t="s">
        <v>34</v>
      </c>
      <c r="V22" s="3" t="s">
        <v>35</v>
      </c>
    </row>
    <row r="23" spans="1:22" ht="30" x14ac:dyDescent="0.25">
      <c r="A23" s="3">
        <f t="shared" si="0"/>
        <v>13</v>
      </c>
      <c r="B23" s="4">
        <v>43474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3" t="s">
        <v>31</v>
      </c>
      <c r="O23" s="3"/>
      <c r="P23" s="3" t="s">
        <v>47</v>
      </c>
      <c r="Q23" s="17">
        <v>3</v>
      </c>
      <c r="R23" s="3" t="s">
        <v>33</v>
      </c>
      <c r="S23" s="9">
        <v>1</v>
      </c>
      <c r="T23" s="14">
        <v>3</v>
      </c>
      <c r="U23" s="3" t="s">
        <v>34</v>
      </c>
      <c r="V23" s="3" t="s">
        <v>35</v>
      </c>
    </row>
    <row r="24" spans="1:22" ht="93.75" customHeight="1" x14ac:dyDescent="0.25">
      <c r="A24" s="3">
        <f t="shared" si="0"/>
        <v>14</v>
      </c>
      <c r="B24" s="4">
        <v>43475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3" t="s">
        <v>31</v>
      </c>
      <c r="O24" s="3"/>
      <c r="P24" s="5" t="s">
        <v>48</v>
      </c>
      <c r="Q24" s="17">
        <v>1.82</v>
      </c>
      <c r="R24" s="3" t="s">
        <v>33</v>
      </c>
      <c r="S24" s="9">
        <v>2</v>
      </c>
      <c r="T24" s="14">
        <v>3.64</v>
      </c>
      <c r="U24" s="3" t="s">
        <v>120</v>
      </c>
      <c r="V24" s="3" t="s">
        <v>49</v>
      </c>
    </row>
    <row r="25" spans="1:22" ht="38.25" customHeight="1" x14ac:dyDescent="0.25">
      <c r="A25" s="3">
        <f t="shared" si="0"/>
        <v>15</v>
      </c>
      <c r="B25" s="4">
        <v>43475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3" t="s">
        <v>31</v>
      </c>
      <c r="O25" s="3"/>
      <c r="P25" s="3" t="s">
        <v>50</v>
      </c>
      <c r="Q25" s="17">
        <v>1.18</v>
      </c>
      <c r="R25" s="3" t="s">
        <v>33</v>
      </c>
      <c r="S25" s="9">
        <v>6</v>
      </c>
      <c r="T25" s="14">
        <v>7.11</v>
      </c>
      <c r="U25" s="3" t="s">
        <v>120</v>
      </c>
      <c r="V25" s="3" t="s">
        <v>49</v>
      </c>
    </row>
    <row r="26" spans="1:22" ht="30" x14ac:dyDescent="0.25">
      <c r="A26" s="3">
        <f t="shared" si="0"/>
        <v>16</v>
      </c>
      <c r="B26" s="4">
        <v>43475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3" t="s">
        <v>31</v>
      </c>
      <c r="O26" s="3"/>
      <c r="P26" s="3" t="s">
        <v>51</v>
      </c>
      <c r="Q26" s="17">
        <v>0.21</v>
      </c>
      <c r="R26" s="9" t="s">
        <v>52</v>
      </c>
      <c r="S26" s="9">
        <v>25</v>
      </c>
      <c r="T26" s="14">
        <v>5.25</v>
      </c>
      <c r="U26" s="3" t="s">
        <v>120</v>
      </c>
      <c r="V26" s="3" t="s">
        <v>49</v>
      </c>
    </row>
    <row r="27" spans="1:22" ht="30" x14ac:dyDescent="0.25">
      <c r="A27" s="3">
        <f t="shared" si="0"/>
        <v>17</v>
      </c>
      <c r="B27" s="4">
        <v>43475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3" t="s">
        <v>31</v>
      </c>
      <c r="O27" s="3"/>
      <c r="P27" s="3" t="s">
        <v>53</v>
      </c>
      <c r="Q27" s="17">
        <v>0.31</v>
      </c>
      <c r="R27" s="9" t="s">
        <v>52</v>
      </c>
      <c r="S27" s="9">
        <v>19</v>
      </c>
      <c r="T27" s="14">
        <v>5.89</v>
      </c>
      <c r="U27" s="3" t="s">
        <v>120</v>
      </c>
      <c r="V27" s="3" t="s">
        <v>49</v>
      </c>
    </row>
    <row r="28" spans="1:22" ht="30" x14ac:dyDescent="0.25">
      <c r="A28" s="3">
        <f t="shared" si="0"/>
        <v>18</v>
      </c>
      <c r="B28" s="4">
        <v>43475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3" t="s">
        <v>31</v>
      </c>
      <c r="O28" s="3"/>
      <c r="P28" s="3" t="s">
        <v>54</v>
      </c>
      <c r="Q28" s="17">
        <v>4.0199999999999996</v>
      </c>
      <c r="R28" s="9" t="s">
        <v>33</v>
      </c>
      <c r="S28" s="9">
        <v>3</v>
      </c>
      <c r="T28" s="14">
        <v>12.06</v>
      </c>
      <c r="U28" s="3" t="s">
        <v>120</v>
      </c>
      <c r="V28" s="3" t="s">
        <v>49</v>
      </c>
    </row>
    <row r="29" spans="1:22" ht="30" x14ac:dyDescent="0.25">
      <c r="A29" s="3">
        <f t="shared" si="0"/>
        <v>19</v>
      </c>
      <c r="B29" s="4">
        <v>43475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" t="s">
        <v>31</v>
      </c>
      <c r="O29" s="3"/>
      <c r="P29" s="3" t="s">
        <v>55</v>
      </c>
      <c r="Q29" s="17">
        <v>0.28999999999999998</v>
      </c>
      <c r="R29" s="9" t="s">
        <v>52</v>
      </c>
      <c r="S29" s="9">
        <v>40</v>
      </c>
      <c r="T29" s="14">
        <v>11.8</v>
      </c>
      <c r="U29" s="3" t="s">
        <v>120</v>
      </c>
      <c r="V29" s="3" t="s">
        <v>49</v>
      </c>
    </row>
    <row r="30" spans="1:22" ht="30" x14ac:dyDescent="0.25">
      <c r="A30" s="3">
        <f t="shared" si="0"/>
        <v>20</v>
      </c>
      <c r="B30" s="4">
        <v>43475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3" t="s">
        <v>31</v>
      </c>
      <c r="O30" s="3"/>
      <c r="P30" s="3" t="s">
        <v>56</v>
      </c>
      <c r="Q30" s="17">
        <v>0.01</v>
      </c>
      <c r="R30" s="9" t="s">
        <v>52</v>
      </c>
      <c r="S30" s="9">
        <v>1238</v>
      </c>
      <c r="T30" s="14">
        <v>18.440000000000001</v>
      </c>
      <c r="U30" s="3" t="s">
        <v>120</v>
      </c>
      <c r="V30" s="3" t="s">
        <v>49</v>
      </c>
    </row>
    <row r="31" spans="1:22" ht="30" x14ac:dyDescent="0.25">
      <c r="A31" s="3">
        <f t="shared" si="0"/>
        <v>21</v>
      </c>
      <c r="B31" s="4">
        <v>43475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3" t="s">
        <v>31</v>
      </c>
      <c r="O31" s="3"/>
      <c r="P31" s="3" t="s">
        <v>57</v>
      </c>
      <c r="Q31" s="17">
        <v>0.04</v>
      </c>
      <c r="R31" s="9" t="s">
        <v>52</v>
      </c>
      <c r="S31" s="9">
        <v>96</v>
      </c>
      <c r="T31" s="14">
        <v>4.3</v>
      </c>
      <c r="U31" s="3" t="s">
        <v>120</v>
      </c>
      <c r="V31" s="3" t="s">
        <v>49</v>
      </c>
    </row>
    <row r="32" spans="1:22" ht="45" customHeight="1" x14ac:dyDescent="0.25">
      <c r="A32" s="3">
        <f t="shared" si="0"/>
        <v>22</v>
      </c>
      <c r="B32" s="4">
        <v>43475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3" t="s">
        <v>31</v>
      </c>
      <c r="O32" s="3"/>
      <c r="P32" s="3" t="s">
        <v>58</v>
      </c>
      <c r="Q32" s="17">
        <v>0.03</v>
      </c>
      <c r="R32" s="9" t="s">
        <v>52</v>
      </c>
      <c r="S32" s="9">
        <v>321</v>
      </c>
      <c r="T32" s="14">
        <v>10</v>
      </c>
      <c r="U32" s="3" t="s">
        <v>120</v>
      </c>
      <c r="V32" s="3" t="s">
        <v>49</v>
      </c>
    </row>
    <row r="33" spans="1:22" ht="30" x14ac:dyDescent="0.25">
      <c r="A33" s="3">
        <f t="shared" si="0"/>
        <v>23</v>
      </c>
      <c r="B33" s="4">
        <v>43475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3" t="s">
        <v>31</v>
      </c>
      <c r="O33" s="3"/>
      <c r="P33" s="3" t="s">
        <v>59</v>
      </c>
      <c r="Q33" s="17">
        <v>0.36</v>
      </c>
      <c r="R33" s="9" t="s">
        <v>33</v>
      </c>
      <c r="S33" s="9">
        <v>7</v>
      </c>
      <c r="T33" s="14">
        <v>2.57</v>
      </c>
      <c r="U33" s="3" t="s">
        <v>120</v>
      </c>
      <c r="V33" s="3" t="s">
        <v>49</v>
      </c>
    </row>
    <row r="34" spans="1:22" ht="30" x14ac:dyDescent="0.25">
      <c r="A34" s="3">
        <f t="shared" si="0"/>
        <v>24</v>
      </c>
      <c r="B34" s="4">
        <v>43475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3" t="s">
        <v>31</v>
      </c>
      <c r="O34" s="3"/>
      <c r="P34" s="3" t="s">
        <v>60</v>
      </c>
      <c r="Q34" s="17">
        <v>0.25</v>
      </c>
      <c r="R34" s="9" t="s">
        <v>33</v>
      </c>
      <c r="S34" s="9">
        <v>7</v>
      </c>
      <c r="T34" s="14">
        <v>1.79</v>
      </c>
      <c r="U34" s="3" t="s">
        <v>120</v>
      </c>
      <c r="V34" s="3" t="s">
        <v>49</v>
      </c>
    </row>
    <row r="35" spans="1:22" ht="50.25" customHeight="1" x14ac:dyDescent="0.25">
      <c r="A35" s="3">
        <f t="shared" si="0"/>
        <v>25</v>
      </c>
      <c r="B35" s="10">
        <v>43480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" t="s">
        <v>31</v>
      </c>
      <c r="O35" s="3"/>
      <c r="P35" s="5" t="s">
        <v>63</v>
      </c>
      <c r="Q35" s="17">
        <v>0.19</v>
      </c>
      <c r="R35" s="9" t="s">
        <v>33</v>
      </c>
      <c r="S35" s="9">
        <v>20</v>
      </c>
      <c r="T35" s="14">
        <v>3.96</v>
      </c>
      <c r="U35" s="3" t="s">
        <v>64</v>
      </c>
      <c r="V35" s="3" t="s">
        <v>62</v>
      </c>
    </row>
    <row r="36" spans="1:22" x14ac:dyDescent="0.25">
      <c r="A36" s="3">
        <f t="shared" si="0"/>
        <v>26</v>
      </c>
      <c r="B36" s="10">
        <v>43480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3" t="s">
        <v>31</v>
      </c>
      <c r="O36" s="3"/>
      <c r="P36" s="3" t="s">
        <v>65</v>
      </c>
      <c r="Q36" s="17">
        <v>0.98</v>
      </c>
      <c r="R36" s="9" t="s">
        <v>33</v>
      </c>
      <c r="S36" s="9">
        <v>10</v>
      </c>
      <c r="T36" s="14">
        <v>9.8000000000000007</v>
      </c>
      <c r="U36" s="3" t="s">
        <v>121</v>
      </c>
      <c r="V36" s="3" t="s">
        <v>75</v>
      </c>
    </row>
    <row r="37" spans="1:22" x14ac:dyDescent="0.25">
      <c r="A37" s="3">
        <f t="shared" si="0"/>
        <v>27</v>
      </c>
      <c r="B37" s="10">
        <v>43480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3" t="s">
        <v>31</v>
      </c>
      <c r="O37" s="3"/>
      <c r="P37" s="3" t="s">
        <v>66</v>
      </c>
      <c r="Q37" s="17">
        <v>0.12</v>
      </c>
      <c r="R37" s="9" t="s">
        <v>33</v>
      </c>
      <c r="S37" s="9">
        <v>10</v>
      </c>
      <c r="T37" s="14">
        <v>1.2</v>
      </c>
      <c r="U37" s="3" t="s">
        <v>121</v>
      </c>
      <c r="V37" s="3" t="s">
        <v>75</v>
      </c>
    </row>
    <row r="38" spans="1:22" ht="38.25" customHeight="1" x14ac:dyDescent="0.25">
      <c r="A38" s="3">
        <f t="shared" si="0"/>
        <v>28</v>
      </c>
      <c r="B38" s="10">
        <v>43480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3" t="s">
        <v>31</v>
      </c>
      <c r="O38" s="3"/>
      <c r="P38" s="3" t="s">
        <v>67</v>
      </c>
      <c r="Q38" s="17">
        <v>1.89</v>
      </c>
      <c r="R38" s="9" t="s">
        <v>33</v>
      </c>
      <c r="S38" s="9">
        <v>12</v>
      </c>
      <c r="T38" s="14">
        <v>22.68</v>
      </c>
      <c r="U38" s="3" t="s">
        <v>121</v>
      </c>
      <c r="V38" s="3" t="s">
        <v>75</v>
      </c>
    </row>
    <row r="39" spans="1:22" ht="37.5" customHeight="1" x14ac:dyDescent="0.25">
      <c r="A39" s="3">
        <f t="shared" si="0"/>
        <v>29</v>
      </c>
      <c r="B39" s="10">
        <v>43480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3" t="s">
        <v>31</v>
      </c>
      <c r="O39" s="3"/>
      <c r="P39" s="3" t="s">
        <v>68</v>
      </c>
      <c r="Q39" s="17">
        <v>0.15</v>
      </c>
      <c r="R39" s="9" t="s">
        <v>33</v>
      </c>
      <c r="S39" s="9">
        <v>12</v>
      </c>
      <c r="T39" s="14">
        <v>1.8</v>
      </c>
      <c r="U39" s="3" t="s">
        <v>121</v>
      </c>
      <c r="V39" s="3" t="s">
        <v>75</v>
      </c>
    </row>
    <row r="40" spans="1:22" ht="45" x14ac:dyDescent="0.25">
      <c r="A40" s="3">
        <f t="shared" si="0"/>
        <v>30</v>
      </c>
      <c r="B40" s="10">
        <v>43480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3" t="s">
        <v>31</v>
      </c>
      <c r="O40" s="3"/>
      <c r="P40" s="3" t="s">
        <v>69</v>
      </c>
      <c r="Q40" s="17">
        <v>3.6</v>
      </c>
      <c r="R40" s="9" t="s">
        <v>33</v>
      </c>
      <c r="S40" s="9">
        <v>10</v>
      </c>
      <c r="T40" s="14">
        <v>36</v>
      </c>
      <c r="U40" s="3" t="s">
        <v>121</v>
      </c>
      <c r="V40" s="3" t="s">
        <v>75</v>
      </c>
    </row>
    <row r="41" spans="1:22" ht="45" x14ac:dyDescent="0.25">
      <c r="A41" s="3">
        <f t="shared" si="0"/>
        <v>31</v>
      </c>
      <c r="B41" s="10">
        <v>43480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3" t="s">
        <v>31</v>
      </c>
      <c r="O41" s="3"/>
      <c r="P41" s="3" t="s">
        <v>70</v>
      </c>
      <c r="Q41" s="17">
        <v>0.33</v>
      </c>
      <c r="R41" s="9" t="s">
        <v>33</v>
      </c>
      <c r="S41" s="9">
        <v>10</v>
      </c>
      <c r="T41" s="14">
        <v>3.3</v>
      </c>
      <c r="U41" s="3" t="s">
        <v>121</v>
      </c>
      <c r="V41" s="3" t="s">
        <v>75</v>
      </c>
    </row>
    <row r="42" spans="1:22" ht="30" x14ac:dyDescent="0.25">
      <c r="A42" s="3">
        <f t="shared" si="0"/>
        <v>32</v>
      </c>
      <c r="B42" s="10">
        <v>43480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" t="s">
        <v>31</v>
      </c>
      <c r="O42" s="3"/>
      <c r="P42" s="3" t="s">
        <v>71</v>
      </c>
      <c r="Q42" s="17">
        <v>1.35</v>
      </c>
      <c r="R42" s="9" t="s">
        <v>33</v>
      </c>
      <c r="S42" s="9">
        <v>5</v>
      </c>
      <c r="T42" s="14">
        <v>6.75</v>
      </c>
      <c r="U42" s="3" t="s">
        <v>121</v>
      </c>
      <c r="V42" s="3" t="s">
        <v>75</v>
      </c>
    </row>
    <row r="43" spans="1:22" ht="30" x14ac:dyDescent="0.25">
      <c r="A43" s="3">
        <f t="shared" si="0"/>
        <v>33</v>
      </c>
      <c r="B43" s="10">
        <v>43480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" t="s">
        <v>31</v>
      </c>
      <c r="O43" s="3"/>
      <c r="P43" s="3" t="s">
        <v>72</v>
      </c>
      <c r="Q43" s="17">
        <v>1.35</v>
      </c>
      <c r="R43" s="9" t="s">
        <v>33</v>
      </c>
      <c r="S43" s="9">
        <v>5</v>
      </c>
      <c r="T43" s="14">
        <v>6.75</v>
      </c>
      <c r="U43" s="3" t="s">
        <v>121</v>
      </c>
      <c r="V43" s="3" t="s">
        <v>75</v>
      </c>
    </row>
    <row r="44" spans="1:22" ht="30" x14ac:dyDescent="0.25">
      <c r="A44" s="3">
        <f t="shared" si="0"/>
        <v>34</v>
      </c>
      <c r="B44" s="10">
        <v>43480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" t="s">
        <v>31</v>
      </c>
      <c r="O44" s="3"/>
      <c r="P44" s="3" t="s">
        <v>73</v>
      </c>
      <c r="Q44" s="17">
        <v>0.85</v>
      </c>
      <c r="R44" s="9" t="s">
        <v>33</v>
      </c>
      <c r="S44" s="9">
        <v>16</v>
      </c>
      <c r="T44" s="14">
        <v>13.6</v>
      </c>
      <c r="U44" s="3" t="s">
        <v>121</v>
      </c>
      <c r="V44" s="3" t="s">
        <v>75</v>
      </c>
    </row>
    <row r="45" spans="1:22" ht="30" x14ac:dyDescent="0.25">
      <c r="A45" s="3">
        <f t="shared" si="0"/>
        <v>35</v>
      </c>
      <c r="B45" s="10">
        <v>43480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3" t="s">
        <v>31</v>
      </c>
      <c r="O45" s="3"/>
      <c r="P45" s="3" t="s">
        <v>74</v>
      </c>
      <c r="Q45" s="17">
        <v>0.09</v>
      </c>
      <c r="R45" s="9" t="s">
        <v>33</v>
      </c>
      <c r="S45" s="9">
        <v>62</v>
      </c>
      <c r="T45" s="14">
        <v>5.85</v>
      </c>
      <c r="U45" s="3" t="s">
        <v>121</v>
      </c>
      <c r="V45" s="3" t="s">
        <v>75</v>
      </c>
    </row>
    <row r="46" spans="1:22" ht="45" x14ac:dyDescent="0.25">
      <c r="A46" s="3">
        <f t="shared" si="0"/>
        <v>36</v>
      </c>
      <c r="B46" s="10">
        <v>43483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3" t="s">
        <v>31</v>
      </c>
      <c r="O46" s="9"/>
      <c r="P46" s="3" t="s">
        <v>76</v>
      </c>
      <c r="Q46" s="17">
        <v>12.45</v>
      </c>
      <c r="R46" s="9" t="s">
        <v>33</v>
      </c>
      <c r="S46" s="9">
        <v>7</v>
      </c>
      <c r="T46" s="14">
        <v>87.46</v>
      </c>
      <c r="U46" s="3" t="s">
        <v>78</v>
      </c>
      <c r="V46" s="5" t="s">
        <v>61</v>
      </c>
    </row>
    <row r="47" spans="1:22" ht="49.5" customHeight="1" x14ac:dyDescent="0.25">
      <c r="A47" s="3">
        <f t="shared" si="0"/>
        <v>37</v>
      </c>
      <c r="B47" s="10">
        <v>43483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3" t="s">
        <v>31</v>
      </c>
      <c r="O47" s="9"/>
      <c r="P47" s="5" t="s">
        <v>77</v>
      </c>
      <c r="Q47" s="17">
        <v>1.25</v>
      </c>
      <c r="R47" s="9" t="s">
        <v>33</v>
      </c>
      <c r="S47" s="9">
        <v>7</v>
      </c>
      <c r="T47" s="14">
        <v>8.75</v>
      </c>
      <c r="U47" s="3" t="s">
        <v>78</v>
      </c>
      <c r="V47" s="3" t="s">
        <v>61</v>
      </c>
    </row>
    <row r="48" spans="1:22" ht="36" customHeight="1" x14ac:dyDescent="0.25">
      <c r="A48" s="3">
        <f t="shared" si="0"/>
        <v>38</v>
      </c>
      <c r="B48" s="10">
        <v>43496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3" t="s">
        <v>31</v>
      </c>
      <c r="O48" s="9"/>
      <c r="P48" s="3" t="s">
        <v>81</v>
      </c>
      <c r="Q48" s="17">
        <v>95</v>
      </c>
      <c r="R48" s="9" t="s">
        <v>33</v>
      </c>
      <c r="S48" s="9">
        <v>1</v>
      </c>
      <c r="T48" s="14">
        <v>0.95</v>
      </c>
      <c r="U48" s="3" t="s">
        <v>79</v>
      </c>
      <c r="V48" s="3" t="s">
        <v>80</v>
      </c>
    </row>
    <row r="49" spans="1:22" ht="38.25" customHeight="1" x14ac:dyDescent="0.25">
      <c r="A49" s="3">
        <f t="shared" si="0"/>
        <v>39</v>
      </c>
      <c r="B49" s="10">
        <v>43496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3" t="s">
        <v>31</v>
      </c>
      <c r="O49" s="9"/>
      <c r="P49" s="3" t="s">
        <v>82</v>
      </c>
      <c r="Q49" s="17">
        <v>0.95</v>
      </c>
      <c r="R49" s="9" t="s">
        <v>33</v>
      </c>
      <c r="S49" s="9">
        <v>5</v>
      </c>
      <c r="T49" s="14">
        <v>4.75</v>
      </c>
      <c r="U49" s="3" t="s">
        <v>79</v>
      </c>
      <c r="V49" s="3" t="s">
        <v>80</v>
      </c>
    </row>
    <row r="50" spans="1:22" ht="33.75" customHeight="1" x14ac:dyDescent="0.25">
      <c r="A50" s="3">
        <f t="shared" si="0"/>
        <v>40</v>
      </c>
      <c r="B50" s="10">
        <v>43496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" t="s">
        <v>31</v>
      </c>
      <c r="O50" s="9"/>
      <c r="P50" s="3" t="s">
        <v>83</v>
      </c>
      <c r="Q50" s="17">
        <v>0.9</v>
      </c>
      <c r="R50" s="9" t="s">
        <v>33</v>
      </c>
      <c r="S50" s="9">
        <v>1</v>
      </c>
      <c r="T50" s="14">
        <v>0.9</v>
      </c>
      <c r="U50" s="3" t="s">
        <v>79</v>
      </c>
      <c r="V50" s="3" t="s">
        <v>80</v>
      </c>
    </row>
    <row r="51" spans="1:22" ht="30" x14ac:dyDescent="0.25">
      <c r="A51" s="3">
        <f t="shared" si="0"/>
        <v>41</v>
      </c>
      <c r="B51" s="10">
        <v>43496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3" t="s">
        <v>31</v>
      </c>
      <c r="O51" s="9"/>
      <c r="P51" s="3" t="s">
        <v>84</v>
      </c>
      <c r="Q51" s="17">
        <v>0.55000000000000004</v>
      </c>
      <c r="R51" s="9" t="s">
        <v>33</v>
      </c>
      <c r="S51" s="9">
        <v>14</v>
      </c>
      <c r="T51" s="14">
        <v>7.7</v>
      </c>
      <c r="U51" s="3" t="s">
        <v>79</v>
      </c>
      <c r="V51" s="3" t="s">
        <v>80</v>
      </c>
    </row>
    <row r="52" spans="1:22" ht="33" customHeight="1" x14ac:dyDescent="0.25">
      <c r="A52" s="3">
        <f t="shared" si="0"/>
        <v>42</v>
      </c>
      <c r="B52" s="10">
        <v>43496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 t="s">
        <v>31</v>
      </c>
      <c r="O52" s="9"/>
      <c r="P52" s="3" t="s">
        <v>85</v>
      </c>
      <c r="Q52" s="17">
        <v>4.8499999999999996</v>
      </c>
      <c r="R52" s="9" t="s">
        <v>33</v>
      </c>
      <c r="S52" s="9">
        <v>5</v>
      </c>
      <c r="T52" s="14">
        <v>24.26</v>
      </c>
      <c r="U52" s="3" t="s">
        <v>79</v>
      </c>
      <c r="V52" s="3" t="s">
        <v>80</v>
      </c>
    </row>
    <row r="53" spans="1:22" ht="30" x14ac:dyDescent="0.25">
      <c r="A53" s="3">
        <f t="shared" si="0"/>
        <v>43</v>
      </c>
      <c r="B53" s="10">
        <v>43496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3" t="s">
        <v>31</v>
      </c>
      <c r="O53" s="9"/>
      <c r="P53" s="3" t="s">
        <v>86</v>
      </c>
      <c r="Q53" s="17">
        <v>0.3</v>
      </c>
      <c r="R53" s="9" t="s">
        <v>33</v>
      </c>
      <c r="S53" s="9">
        <v>12</v>
      </c>
      <c r="T53" s="14">
        <v>3.6</v>
      </c>
      <c r="U53" s="3" t="s">
        <v>79</v>
      </c>
      <c r="V53" s="3" t="s">
        <v>80</v>
      </c>
    </row>
    <row r="54" spans="1:22" ht="35.25" customHeight="1" x14ac:dyDescent="0.25">
      <c r="A54" s="3">
        <f t="shared" si="0"/>
        <v>44</v>
      </c>
      <c r="B54" s="10">
        <v>43496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" t="s">
        <v>31</v>
      </c>
      <c r="O54" s="9"/>
      <c r="P54" s="3" t="s">
        <v>87</v>
      </c>
      <c r="Q54" s="17">
        <v>1.1000000000000001</v>
      </c>
      <c r="R54" s="9" t="s">
        <v>33</v>
      </c>
      <c r="S54" s="9">
        <v>1</v>
      </c>
      <c r="T54" s="14">
        <v>1.1000000000000001</v>
      </c>
      <c r="U54" s="3" t="s">
        <v>79</v>
      </c>
      <c r="V54" s="3" t="s">
        <v>80</v>
      </c>
    </row>
    <row r="55" spans="1:22" ht="32.25" customHeight="1" x14ac:dyDescent="0.25">
      <c r="A55" s="3">
        <f t="shared" si="0"/>
        <v>45</v>
      </c>
      <c r="B55" s="10">
        <v>43496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3" t="s">
        <v>31</v>
      </c>
      <c r="O55" s="9"/>
      <c r="P55" s="3" t="s">
        <v>88</v>
      </c>
      <c r="Q55" s="17">
        <v>0.4</v>
      </c>
      <c r="R55" s="9" t="s">
        <v>33</v>
      </c>
      <c r="S55" s="9">
        <v>2</v>
      </c>
      <c r="T55" s="14">
        <v>0.8</v>
      </c>
      <c r="U55" s="3" t="s">
        <v>79</v>
      </c>
      <c r="V55" s="3" t="s">
        <v>80</v>
      </c>
    </row>
    <row r="56" spans="1:22" ht="37.5" customHeight="1" x14ac:dyDescent="0.25">
      <c r="A56" s="3">
        <f t="shared" si="0"/>
        <v>46</v>
      </c>
      <c r="B56" s="10">
        <v>43496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3" t="s">
        <v>31</v>
      </c>
      <c r="O56" s="9"/>
      <c r="P56" s="3" t="s">
        <v>89</v>
      </c>
      <c r="Q56" s="17">
        <v>1</v>
      </c>
      <c r="R56" s="9" t="s">
        <v>33</v>
      </c>
      <c r="S56" s="9">
        <v>1</v>
      </c>
      <c r="T56" s="14">
        <v>1</v>
      </c>
      <c r="U56" s="3" t="s">
        <v>79</v>
      </c>
      <c r="V56" s="3" t="s">
        <v>80</v>
      </c>
    </row>
    <row r="57" spans="1:22" ht="33.75" customHeight="1" x14ac:dyDescent="0.25">
      <c r="A57" s="19">
        <f t="shared" si="0"/>
        <v>47</v>
      </c>
      <c r="B57" s="4">
        <v>43479</v>
      </c>
      <c r="C57" s="3"/>
      <c r="D57" s="3"/>
      <c r="E57" s="3"/>
      <c r="F57" s="3"/>
      <c r="G57" s="3"/>
      <c r="H57" s="3"/>
      <c r="I57" s="3"/>
      <c r="J57" s="3"/>
      <c r="K57" s="11"/>
      <c r="L57" s="11"/>
      <c r="M57" s="11"/>
      <c r="N57" s="11" t="s">
        <v>31</v>
      </c>
      <c r="O57" s="11"/>
      <c r="P57" s="11" t="s">
        <v>90</v>
      </c>
      <c r="Q57" s="18">
        <f>10.7/1000</f>
        <v>1.0699999999999999E-2</v>
      </c>
      <c r="R57" s="11" t="s">
        <v>107</v>
      </c>
      <c r="S57" s="11">
        <v>50</v>
      </c>
      <c r="T57" s="15">
        <f>Q57*S57</f>
        <v>0.53499999999999992</v>
      </c>
      <c r="U57" s="11" t="s">
        <v>108</v>
      </c>
      <c r="V57" s="11" t="s">
        <v>109</v>
      </c>
    </row>
    <row r="58" spans="1:22" ht="30" x14ac:dyDescent="0.25">
      <c r="A58" s="19">
        <f t="shared" si="0"/>
        <v>48</v>
      </c>
      <c r="B58" s="4">
        <v>43479</v>
      </c>
      <c r="C58" s="3"/>
      <c r="D58" s="3"/>
      <c r="E58" s="3"/>
      <c r="F58" s="3"/>
      <c r="G58" s="3"/>
      <c r="H58" s="3"/>
      <c r="I58" s="3"/>
      <c r="J58" s="3"/>
      <c r="K58" s="11"/>
      <c r="L58" s="11"/>
      <c r="M58" s="11"/>
      <c r="N58" s="11" t="s">
        <v>31</v>
      </c>
      <c r="O58" s="11"/>
      <c r="P58" s="11" t="s">
        <v>91</v>
      </c>
      <c r="Q58" s="18">
        <f>11.7/1000</f>
        <v>1.1699999999999999E-2</v>
      </c>
      <c r="R58" s="11" t="s">
        <v>107</v>
      </c>
      <c r="S58" s="11">
        <v>50</v>
      </c>
      <c r="T58" s="15">
        <f t="shared" ref="T58:T79" si="1">Q58*S58</f>
        <v>0.58499999999999996</v>
      </c>
      <c r="U58" s="11" t="s">
        <v>108</v>
      </c>
      <c r="V58" s="11" t="s">
        <v>109</v>
      </c>
    </row>
    <row r="59" spans="1:22" ht="45" x14ac:dyDescent="0.25">
      <c r="A59" s="19">
        <f t="shared" si="0"/>
        <v>49</v>
      </c>
      <c r="B59" s="4">
        <v>43479</v>
      </c>
      <c r="C59" s="3"/>
      <c r="D59" s="3"/>
      <c r="E59" s="3"/>
      <c r="F59" s="3"/>
      <c r="G59" s="3"/>
      <c r="H59" s="3"/>
      <c r="I59" s="3"/>
      <c r="J59" s="3"/>
      <c r="K59" s="11"/>
      <c r="L59" s="11"/>
      <c r="M59" s="11"/>
      <c r="N59" s="11" t="s">
        <v>31</v>
      </c>
      <c r="O59" s="11"/>
      <c r="P59" s="11" t="s">
        <v>92</v>
      </c>
      <c r="Q59" s="18">
        <f>46.5/1000</f>
        <v>4.65E-2</v>
      </c>
      <c r="R59" s="11" t="s">
        <v>107</v>
      </c>
      <c r="S59" s="11">
        <v>100</v>
      </c>
      <c r="T59" s="15">
        <f t="shared" si="1"/>
        <v>4.6500000000000004</v>
      </c>
      <c r="U59" s="11" t="s">
        <v>108</v>
      </c>
      <c r="V59" s="11" t="s">
        <v>109</v>
      </c>
    </row>
    <row r="60" spans="1:22" ht="30" x14ac:dyDescent="0.25">
      <c r="A60" s="19">
        <f t="shared" si="0"/>
        <v>50</v>
      </c>
      <c r="B60" s="4">
        <v>43479</v>
      </c>
      <c r="C60" s="3"/>
      <c r="D60" s="3"/>
      <c r="E60" s="3"/>
      <c r="F60" s="3"/>
      <c r="G60" s="3"/>
      <c r="H60" s="3"/>
      <c r="I60" s="3"/>
      <c r="J60" s="3"/>
      <c r="K60" s="11"/>
      <c r="L60" s="11"/>
      <c r="M60" s="11"/>
      <c r="N60" s="11" t="s">
        <v>31</v>
      </c>
      <c r="O60" s="11"/>
      <c r="P60" s="11" t="s">
        <v>93</v>
      </c>
      <c r="Q60" s="18">
        <f>46.5/1000</f>
        <v>4.65E-2</v>
      </c>
      <c r="R60" s="11" t="s">
        <v>107</v>
      </c>
      <c r="S60" s="11">
        <v>50</v>
      </c>
      <c r="T60" s="15">
        <f t="shared" si="1"/>
        <v>2.3250000000000002</v>
      </c>
      <c r="U60" s="11" t="s">
        <v>108</v>
      </c>
      <c r="V60" s="11" t="s">
        <v>109</v>
      </c>
    </row>
    <row r="61" spans="1:22" ht="30" x14ac:dyDescent="0.25">
      <c r="A61" s="19">
        <f t="shared" si="0"/>
        <v>51</v>
      </c>
      <c r="B61" s="4">
        <v>43479</v>
      </c>
      <c r="C61" s="3"/>
      <c r="D61" s="3"/>
      <c r="E61" s="3"/>
      <c r="F61" s="3"/>
      <c r="G61" s="3"/>
      <c r="H61" s="3"/>
      <c r="I61" s="3"/>
      <c r="J61" s="3"/>
      <c r="K61" s="11"/>
      <c r="L61" s="11"/>
      <c r="M61" s="11"/>
      <c r="N61" s="11" t="s">
        <v>31</v>
      </c>
      <c r="O61" s="11"/>
      <c r="P61" s="11" t="s">
        <v>94</v>
      </c>
      <c r="Q61" s="18">
        <f>59.84/1000</f>
        <v>5.9840000000000004E-2</v>
      </c>
      <c r="R61" s="11" t="s">
        <v>107</v>
      </c>
      <c r="S61" s="11">
        <v>50</v>
      </c>
      <c r="T61" s="15">
        <f t="shared" si="1"/>
        <v>2.992</v>
      </c>
      <c r="U61" s="11" t="s">
        <v>108</v>
      </c>
      <c r="V61" s="11" t="s">
        <v>109</v>
      </c>
    </row>
    <row r="62" spans="1:22" x14ac:dyDescent="0.25">
      <c r="A62" s="19">
        <f t="shared" si="0"/>
        <v>52</v>
      </c>
      <c r="B62" s="4">
        <v>43479</v>
      </c>
      <c r="C62" s="3"/>
      <c r="D62" s="3"/>
      <c r="E62" s="3"/>
      <c r="F62" s="3"/>
      <c r="G62" s="3"/>
      <c r="H62" s="3"/>
      <c r="I62" s="3"/>
      <c r="J62" s="3"/>
      <c r="K62" s="11"/>
      <c r="L62" s="11"/>
      <c r="M62" s="11"/>
      <c r="N62" s="11" t="s">
        <v>31</v>
      </c>
      <c r="O62" s="11"/>
      <c r="P62" s="11" t="s">
        <v>95</v>
      </c>
      <c r="Q62" s="18">
        <f>18.12/1000</f>
        <v>1.8120000000000001E-2</v>
      </c>
      <c r="R62" s="11" t="s">
        <v>107</v>
      </c>
      <c r="S62" s="11">
        <v>10</v>
      </c>
      <c r="T62" s="15">
        <f t="shared" si="1"/>
        <v>0.1812</v>
      </c>
      <c r="U62" s="11" t="s">
        <v>108</v>
      </c>
      <c r="V62" s="11" t="s">
        <v>109</v>
      </c>
    </row>
    <row r="63" spans="1:22" x14ac:dyDescent="0.25">
      <c r="A63" s="19">
        <f t="shared" si="0"/>
        <v>53</v>
      </c>
      <c r="B63" s="4">
        <v>43479</v>
      </c>
      <c r="C63" s="3"/>
      <c r="D63" s="3"/>
      <c r="E63" s="3"/>
      <c r="F63" s="3"/>
      <c r="G63" s="3"/>
      <c r="H63" s="3"/>
      <c r="I63" s="3"/>
      <c r="J63" s="3"/>
      <c r="K63" s="11"/>
      <c r="L63" s="11"/>
      <c r="M63" s="11"/>
      <c r="N63" s="11" t="s">
        <v>31</v>
      </c>
      <c r="O63" s="11"/>
      <c r="P63" s="11" t="s">
        <v>96</v>
      </c>
      <c r="Q63" s="18">
        <f>18.12/1000</f>
        <v>1.8120000000000001E-2</v>
      </c>
      <c r="R63" s="11" t="s">
        <v>107</v>
      </c>
      <c r="S63" s="11">
        <v>10</v>
      </c>
      <c r="T63" s="15">
        <f t="shared" si="1"/>
        <v>0.1812</v>
      </c>
      <c r="U63" s="11" t="s">
        <v>108</v>
      </c>
      <c r="V63" s="11" t="s">
        <v>109</v>
      </c>
    </row>
    <row r="64" spans="1:22" x14ac:dyDescent="0.25">
      <c r="A64" s="19">
        <f t="shared" si="0"/>
        <v>54</v>
      </c>
      <c r="B64" s="4">
        <v>43479</v>
      </c>
      <c r="C64" s="3"/>
      <c r="D64" s="3"/>
      <c r="E64" s="3"/>
      <c r="F64" s="3"/>
      <c r="G64" s="3"/>
      <c r="H64" s="3"/>
      <c r="I64" s="3"/>
      <c r="J64" s="3"/>
      <c r="K64" s="11"/>
      <c r="L64" s="11"/>
      <c r="M64" s="11"/>
      <c r="N64" s="11" t="s">
        <v>31</v>
      </c>
      <c r="O64" s="11"/>
      <c r="P64" s="11" t="s">
        <v>97</v>
      </c>
      <c r="Q64" s="18">
        <f>564.93/1000</f>
        <v>0.56492999999999993</v>
      </c>
      <c r="R64" s="11" t="s">
        <v>107</v>
      </c>
      <c r="S64" s="11">
        <v>1</v>
      </c>
      <c r="T64" s="15">
        <f t="shared" si="1"/>
        <v>0.56492999999999993</v>
      </c>
      <c r="U64" s="11" t="s">
        <v>108</v>
      </c>
      <c r="V64" s="11" t="s">
        <v>109</v>
      </c>
    </row>
    <row r="65" spans="1:22" x14ac:dyDescent="0.25">
      <c r="A65" s="19">
        <f t="shared" si="0"/>
        <v>55</v>
      </c>
      <c r="B65" s="4">
        <v>43479</v>
      </c>
      <c r="C65" s="3"/>
      <c r="D65" s="3"/>
      <c r="E65" s="3"/>
      <c r="F65" s="3"/>
      <c r="G65" s="3"/>
      <c r="H65" s="3"/>
      <c r="I65" s="3"/>
      <c r="J65" s="3"/>
      <c r="K65" s="11"/>
      <c r="L65" s="11"/>
      <c r="M65" s="11"/>
      <c r="N65" s="11" t="s">
        <v>31</v>
      </c>
      <c r="O65" s="11"/>
      <c r="P65" s="11" t="s">
        <v>98</v>
      </c>
      <c r="Q65" s="18">
        <f>987.6/1000</f>
        <v>0.98760000000000003</v>
      </c>
      <c r="R65" s="11" t="s">
        <v>107</v>
      </c>
      <c r="S65" s="11">
        <v>1</v>
      </c>
      <c r="T65" s="15">
        <f t="shared" si="1"/>
        <v>0.98760000000000003</v>
      </c>
      <c r="U65" s="11" t="s">
        <v>108</v>
      </c>
      <c r="V65" s="11" t="s">
        <v>109</v>
      </c>
    </row>
    <row r="66" spans="1:22" ht="30" x14ac:dyDescent="0.25">
      <c r="A66" s="19">
        <f t="shared" si="0"/>
        <v>56</v>
      </c>
      <c r="B66" s="4">
        <v>43479</v>
      </c>
      <c r="C66" s="3"/>
      <c r="D66" s="3"/>
      <c r="E66" s="3"/>
      <c r="F66" s="3"/>
      <c r="G66" s="3"/>
      <c r="H66" s="3"/>
      <c r="I66" s="3"/>
      <c r="J66" s="3"/>
      <c r="K66" s="11"/>
      <c r="L66" s="11"/>
      <c r="M66" s="11"/>
      <c r="N66" s="11" t="s">
        <v>31</v>
      </c>
      <c r="O66" s="11"/>
      <c r="P66" s="11" t="s">
        <v>99</v>
      </c>
      <c r="Q66" s="18">
        <v>2.2353000000000001</v>
      </c>
      <c r="R66" s="11" t="s">
        <v>107</v>
      </c>
      <c r="S66" s="11">
        <v>14</v>
      </c>
      <c r="T66" s="15">
        <f>Q66*S66</f>
        <v>31.2942</v>
      </c>
      <c r="U66" s="11" t="s">
        <v>108</v>
      </c>
      <c r="V66" s="11" t="s">
        <v>109</v>
      </c>
    </row>
    <row r="67" spans="1:22" x14ac:dyDescent="0.25">
      <c r="A67" s="19">
        <f t="shared" si="0"/>
        <v>57</v>
      </c>
      <c r="B67" s="4">
        <v>43479</v>
      </c>
      <c r="C67" s="3"/>
      <c r="D67" s="3"/>
      <c r="E67" s="3"/>
      <c r="F67" s="3"/>
      <c r="G67" s="3"/>
      <c r="H67" s="3"/>
      <c r="I67" s="3"/>
      <c r="J67" s="3"/>
      <c r="K67" s="11"/>
      <c r="L67" s="11"/>
      <c r="M67" s="11"/>
      <c r="N67" s="11" t="s">
        <v>31</v>
      </c>
      <c r="O67" s="11"/>
      <c r="P67" s="11" t="s">
        <v>100</v>
      </c>
      <c r="Q67" s="18">
        <f>23.39/1000</f>
        <v>2.3390000000000001E-2</v>
      </c>
      <c r="R67" s="11" t="s">
        <v>107</v>
      </c>
      <c r="S67" s="11">
        <v>100</v>
      </c>
      <c r="T67" s="15">
        <f t="shared" si="1"/>
        <v>2.339</v>
      </c>
      <c r="U67" s="11" t="s">
        <v>108</v>
      </c>
      <c r="V67" s="11" t="s">
        <v>109</v>
      </c>
    </row>
    <row r="68" spans="1:22" x14ac:dyDescent="0.25">
      <c r="A68" s="19">
        <f t="shared" si="0"/>
        <v>58</v>
      </c>
      <c r="B68" s="4">
        <v>43479</v>
      </c>
      <c r="C68" s="3"/>
      <c r="D68" s="3"/>
      <c r="E68" s="3"/>
      <c r="F68" s="3"/>
      <c r="G68" s="3"/>
      <c r="H68" s="3"/>
      <c r="I68" s="3"/>
      <c r="J68" s="3"/>
      <c r="K68" s="11"/>
      <c r="L68" s="11"/>
      <c r="M68" s="11"/>
      <c r="N68" s="11" t="s">
        <v>31</v>
      </c>
      <c r="O68" s="11"/>
      <c r="P68" s="11" t="s">
        <v>101</v>
      </c>
      <c r="Q68" s="18">
        <f>24.1/1000</f>
        <v>2.41E-2</v>
      </c>
      <c r="R68" s="11" t="s">
        <v>107</v>
      </c>
      <c r="S68" s="11">
        <v>100</v>
      </c>
      <c r="T68" s="15">
        <f t="shared" si="1"/>
        <v>2.41</v>
      </c>
      <c r="U68" s="11" t="s">
        <v>108</v>
      </c>
      <c r="V68" s="11" t="s">
        <v>109</v>
      </c>
    </row>
    <row r="69" spans="1:22" x14ac:dyDescent="0.25">
      <c r="A69" s="19">
        <f t="shared" si="0"/>
        <v>59</v>
      </c>
      <c r="B69" s="4">
        <v>43479</v>
      </c>
      <c r="C69" s="3"/>
      <c r="D69" s="3"/>
      <c r="E69" s="3"/>
      <c r="F69" s="3"/>
      <c r="G69" s="3"/>
      <c r="H69" s="3"/>
      <c r="I69" s="3"/>
      <c r="J69" s="3"/>
      <c r="K69" s="11"/>
      <c r="L69" s="11"/>
      <c r="M69" s="11"/>
      <c r="N69" s="11" t="s">
        <v>31</v>
      </c>
      <c r="O69" s="11"/>
      <c r="P69" s="11" t="s">
        <v>102</v>
      </c>
      <c r="Q69" s="18">
        <f>76.3/1000</f>
        <v>7.6299999999999993E-2</v>
      </c>
      <c r="R69" s="11" t="s">
        <v>107</v>
      </c>
      <c r="S69" s="11">
        <v>32</v>
      </c>
      <c r="T69" s="15">
        <f t="shared" si="1"/>
        <v>2.4415999999999998</v>
      </c>
      <c r="U69" s="11" t="s">
        <v>108</v>
      </c>
      <c r="V69" s="11" t="s">
        <v>109</v>
      </c>
    </row>
    <row r="70" spans="1:22" ht="30" x14ac:dyDescent="0.25">
      <c r="A70" s="19">
        <f t="shared" si="0"/>
        <v>60</v>
      </c>
      <c r="B70" s="4">
        <v>43479</v>
      </c>
      <c r="C70" s="3"/>
      <c r="D70" s="3"/>
      <c r="E70" s="3"/>
      <c r="F70" s="3"/>
      <c r="G70" s="3"/>
      <c r="H70" s="3"/>
      <c r="I70" s="3"/>
      <c r="J70" s="3"/>
      <c r="K70" s="11"/>
      <c r="L70" s="11"/>
      <c r="M70" s="11"/>
      <c r="N70" s="11" t="s">
        <v>31</v>
      </c>
      <c r="O70" s="11"/>
      <c r="P70" s="11" t="s">
        <v>103</v>
      </c>
      <c r="Q70" s="18">
        <v>0.1416</v>
      </c>
      <c r="R70" s="11" t="s">
        <v>107</v>
      </c>
      <c r="S70" s="11">
        <v>1</v>
      </c>
      <c r="T70" s="15">
        <f t="shared" si="1"/>
        <v>0.1416</v>
      </c>
      <c r="U70" s="11" t="s">
        <v>108</v>
      </c>
      <c r="V70" s="11" t="s">
        <v>109</v>
      </c>
    </row>
    <row r="71" spans="1:22" x14ac:dyDescent="0.25">
      <c r="A71" s="19">
        <f t="shared" si="0"/>
        <v>61</v>
      </c>
      <c r="B71" s="4">
        <v>43479</v>
      </c>
      <c r="C71" s="3"/>
      <c r="D71" s="3"/>
      <c r="E71" s="3"/>
      <c r="F71" s="3"/>
      <c r="G71" s="3"/>
      <c r="H71" s="3"/>
      <c r="I71" s="3"/>
      <c r="J71" s="3"/>
      <c r="K71" s="11"/>
      <c r="L71" s="11"/>
      <c r="M71" s="11"/>
      <c r="N71" s="11" t="s">
        <v>31</v>
      </c>
      <c r="O71" s="11"/>
      <c r="P71" s="11" t="s">
        <v>104</v>
      </c>
      <c r="Q71" s="18">
        <v>0.44280000000000003</v>
      </c>
      <c r="R71" s="11" t="s">
        <v>107</v>
      </c>
      <c r="S71" s="11">
        <v>1</v>
      </c>
      <c r="T71" s="15">
        <f t="shared" si="1"/>
        <v>0.44280000000000003</v>
      </c>
      <c r="U71" s="11" t="s">
        <v>108</v>
      </c>
      <c r="V71" s="11" t="s">
        <v>109</v>
      </c>
    </row>
    <row r="72" spans="1:22" x14ac:dyDescent="0.25">
      <c r="A72" s="19">
        <f t="shared" si="0"/>
        <v>62</v>
      </c>
      <c r="B72" s="4">
        <v>43479</v>
      </c>
      <c r="C72" s="3"/>
      <c r="D72" s="3"/>
      <c r="E72" s="3"/>
      <c r="F72" s="3"/>
      <c r="G72" s="3"/>
      <c r="H72" s="3"/>
      <c r="I72" s="3"/>
      <c r="J72" s="3"/>
      <c r="K72" s="11"/>
      <c r="L72" s="11"/>
      <c r="M72" s="11"/>
      <c r="N72" s="11" t="s">
        <v>31</v>
      </c>
      <c r="O72" s="11"/>
      <c r="P72" s="11" t="s">
        <v>105</v>
      </c>
      <c r="Q72" s="18">
        <v>0.245</v>
      </c>
      <c r="R72" s="11" t="s">
        <v>107</v>
      </c>
      <c r="S72" s="11">
        <v>10</v>
      </c>
      <c r="T72" s="15">
        <f t="shared" si="1"/>
        <v>2.4500000000000002</v>
      </c>
      <c r="U72" s="11" t="s">
        <v>108</v>
      </c>
      <c r="V72" s="11" t="s">
        <v>109</v>
      </c>
    </row>
    <row r="73" spans="1:22" x14ac:dyDescent="0.25">
      <c r="A73" s="19">
        <f t="shared" si="0"/>
        <v>63</v>
      </c>
      <c r="B73" s="4">
        <v>43479</v>
      </c>
      <c r="C73" s="3"/>
      <c r="D73" s="3"/>
      <c r="E73" s="3"/>
      <c r="F73" s="3"/>
      <c r="G73" s="3"/>
      <c r="H73" s="3"/>
      <c r="I73" s="3"/>
      <c r="J73" s="3"/>
      <c r="K73" s="11"/>
      <c r="L73" s="11"/>
      <c r="M73" s="11"/>
      <c r="N73" s="11" t="s">
        <v>31</v>
      </c>
      <c r="O73" s="11"/>
      <c r="P73" s="11" t="s">
        <v>106</v>
      </c>
      <c r="Q73" s="18">
        <v>3.2000000000000001E-2</v>
      </c>
      <c r="R73" s="11" t="s">
        <v>107</v>
      </c>
      <c r="S73" s="11">
        <v>35</v>
      </c>
      <c r="T73" s="15">
        <f t="shared" si="1"/>
        <v>1.1200000000000001</v>
      </c>
      <c r="U73" s="11" t="s">
        <v>108</v>
      </c>
      <c r="V73" s="11" t="s">
        <v>109</v>
      </c>
    </row>
    <row r="74" spans="1:22" ht="30" x14ac:dyDescent="0.25">
      <c r="A74" s="19">
        <f t="shared" si="0"/>
        <v>64</v>
      </c>
      <c r="B74" s="4">
        <v>43487</v>
      </c>
      <c r="C74" s="3"/>
      <c r="D74" s="3"/>
      <c r="E74" s="3"/>
      <c r="F74" s="3"/>
      <c r="G74" s="3"/>
      <c r="H74" s="3"/>
      <c r="I74" s="3"/>
      <c r="J74" s="3"/>
      <c r="K74" s="11"/>
      <c r="L74" s="11"/>
      <c r="M74" s="11"/>
      <c r="N74" s="11" t="s">
        <v>31</v>
      </c>
      <c r="O74" s="11"/>
      <c r="P74" s="11" t="s">
        <v>110</v>
      </c>
      <c r="Q74" s="18">
        <v>0.52300000000000002</v>
      </c>
      <c r="R74" s="11" t="s">
        <v>107</v>
      </c>
      <c r="S74" s="11">
        <v>7</v>
      </c>
      <c r="T74" s="15">
        <f t="shared" si="1"/>
        <v>3.661</v>
      </c>
      <c r="U74" s="11" t="s">
        <v>111</v>
      </c>
      <c r="V74" s="11" t="s">
        <v>112</v>
      </c>
    </row>
    <row r="75" spans="1:22" ht="30" x14ac:dyDescent="0.25">
      <c r="A75" s="19">
        <f t="shared" si="0"/>
        <v>65</v>
      </c>
      <c r="B75" s="4">
        <v>43487</v>
      </c>
      <c r="C75" s="3"/>
      <c r="D75" s="3"/>
      <c r="E75" s="3"/>
      <c r="F75" s="3"/>
      <c r="G75" s="3"/>
      <c r="H75" s="3"/>
      <c r="I75" s="3"/>
      <c r="J75" s="3"/>
      <c r="K75" s="11"/>
      <c r="L75" s="11"/>
      <c r="M75" s="11"/>
      <c r="N75" s="11" t="s">
        <v>31</v>
      </c>
      <c r="O75" s="11"/>
      <c r="P75" s="11" t="s">
        <v>113</v>
      </c>
      <c r="Q75" s="18">
        <v>0.52300000000000002</v>
      </c>
      <c r="R75" s="11" t="s">
        <v>107</v>
      </c>
      <c r="S75" s="11">
        <v>7</v>
      </c>
      <c r="T75" s="15">
        <f t="shared" si="1"/>
        <v>3.661</v>
      </c>
      <c r="U75" s="11" t="s">
        <v>111</v>
      </c>
      <c r="V75" s="11" t="s">
        <v>112</v>
      </c>
    </row>
    <row r="76" spans="1:22" ht="30" x14ac:dyDescent="0.25">
      <c r="A76" s="19">
        <f t="shared" si="0"/>
        <v>66</v>
      </c>
      <c r="B76" s="4">
        <v>43487</v>
      </c>
      <c r="C76" s="3"/>
      <c r="D76" s="3"/>
      <c r="E76" s="3"/>
      <c r="F76" s="3"/>
      <c r="G76" s="3"/>
      <c r="H76" s="3"/>
      <c r="I76" s="3"/>
      <c r="J76" s="3"/>
      <c r="K76" s="11"/>
      <c r="L76" s="11"/>
      <c r="M76" s="11"/>
      <c r="N76" s="11" t="s">
        <v>31</v>
      </c>
      <c r="O76" s="11"/>
      <c r="P76" s="11" t="s">
        <v>114</v>
      </c>
      <c r="Q76" s="18">
        <v>0.99</v>
      </c>
      <c r="R76" s="11" t="s">
        <v>107</v>
      </c>
      <c r="S76" s="11">
        <v>4</v>
      </c>
      <c r="T76" s="15">
        <f t="shared" si="1"/>
        <v>3.96</v>
      </c>
      <c r="U76" s="11" t="s">
        <v>111</v>
      </c>
      <c r="V76" s="11" t="s">
        <v>112</v>
      </c>
    </row>
    <row r="77" spans="1:22" ht="45" x14ac:dyDescent="0.25">
      <c r="A77" s="19">
        <f t="shared" ref="A77:A79" si="2">A76+1</f>
        <v>67</v>
      </c>
      <c r="B77" s="4">
        <v>43487</v>
      </c>
      <c r="C77" s="3"/>
      <c r="D77" s="3"/>
      <c r="E77" s="3"/>
      <c r="F77" s="3"/>
      <c r="G77" s="3"/>
      <c r="H77" s="3"/>
      <c r="I77" s="3"/>
      <c r="J77" s="3"/>
      <c r="K77" s="11"/>
      <c r="L77" s="11"/>
      <c r="M77" s="11"/>
      <c r="N77" s="11" t="s">
        <v>31</v>
      </c>
      <c r="O77" s="11"/>
      <c r="P77" s="11" t="s">
        <v>115</v>
      </c>
      <c r="Q77" s="18">
        <v>2.1000000000000001E-2</v>
      </c>
      <c r="R77" s="11" t="s">
        <v>107</v>
      </c>
      <c r="S77" s="11">
        <v>100</v>
      </c>
      <c r="T77" s="15">
        <f t="shared" si="1"/>
        <v>2.1</v>
      </c>
      <c r="U77" s="11" t="s">
        <v>111</v>
      </c>
      <c r="V77" s="11" t="s">
        <v>112</v>
      </c>
    </row>
    <row r="78" spans="1:22" ht="60" x14ac:dyDescent="0.25">
      <c r="A78" s="19">
        <f t="shared" si="2"/>
        <v>68</v>
      </c>
      <c r="B78" s="4">
        <v>43496</v>
      </c>
      <c r="C78" s="3"/>
      <c r="D78" s="3"/>
      <c r="E78" s="3"/>
      <c r="F78" s="3"/>
      <c r="G78" s="3"/>
      <c r="H78" s="3"/>
      <c r="I78" s="3"/>
      <c r="J78" s="3"/>
      <c r="K78" s="11"/>
      <c r="L78" s="11"/>
      <c r="M78" s="11"/>
      <c r="N78" s="11" t="s">
        <v>31</v>
      </c>
      <c r="O78" s="11"/>
      <c r="P78" s="11" t="s">
        <v>116</v>
      </c>
      <c r="Q78" s="18">
        <v>89.8</v>
      </c>
      <c r="R78" s="11" t="s">
        <v>107</v>
      </c>
      <c r="S78" s="11">
        <v>1</v>
      </c>
      <c r="T78" s="15">
        <f t="shared" si="1"/>
        <v>89.8</v>
      </c>
      <c r="U78" s="11" t="s">
        <v>117</v>
      </c>
      <c r="V78" s="11" t="s">
        <v>118</v>
      </c>
    </row>
    <row r="79" spans="1:22" ht="48" customHeight="1" x14ac:dyDescent="0.25">
      <c r="A79" s="19">
        <f t="shared" si="2"/>
        <v>69</v>
      </c>
      <c r="B79" s="4">
        <v>43496</v>
      </c>
      <c r="C79" s="3"/>
      <c r="D79" s="3"/>
      <c r="E79" s="3"/>
      <c r="F79" s="3"/>
      <c r="G79" s="3"/>
      <c r="H79" s="3"/>
      <c r="I79" s="3"/>
      <c r="J79" s="3"/>
      <c r="K79" s="11"/>
      <c r="L79" s="11"/>
      <c r="M79" s="11"/>
      <c r="N79" s="11" t="s">
        <v>31</v>
      </c>
      <c r="O79" s="11"/>
      <c r="P79" s="11" t="s">
        <v>119</v>
      </c>
      <c r="Q79" s="18">
        <v>5</v>
      </c>
      <c r="R79" s="11" t="s">
        <v>107</v>
      </c>
      <c r="S79" s="11">
        <v>2</v>
      </c>
      <c r="T79" s="15">
        <f t="shared" si="1"/>
        <v>10</v>
      </c>
      <c r="U79" s="11" t="s">
        <v>117</v>
      </c>
      <c r="V79" s="11" t="s">
        <v>118</v>
      </c>
    </row>
    <row r="80" spans="1:22" x14ac:dyDescent="0.25">
      <c r="A80" s="28" t="s">
        <v>145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30"/>
    </row>
    <row r="81" spans="1:22" ht="60" x14ac:dyDescent="0.25">
      <c r="A81" s="11">
        <v>70</v>
      </c>
      <c r="B81" s="12">
        <v>43475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 t="s">
        <v>31</v>
      </c>
      <c r="O81" s="11"/>
      <c r="P81" s="11" t="s">
        <v>122</v>
      </c>
      <c r="Q81" s="18">
        <v>70.125</v>
      </c>
      <c r="R81" s="11" t="s">
        <v>123</v>
      </c>
      <c r="S81" s="11">
        <v>1</v>
      </c>
      <c r="T81" s="15">
        <f>Q81*S81</f>
        <v>70.125</v>
      </c>
      <c r="U81" s="11" t="s">
        <v>124</v>
      </c>
      <c r="V81" s="11" t="s">
        <v>125</v>
      </c>
    </row>
    <row r="82" spans="1:22" ht="45" x14ac:dyDescent="0.25">
      <c r="A82" s="11">
        <f>A81+1</f>
        <v>71</v>
      </c>
      <c r="B82" s="12">
        <v>43481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 t="s">
        <v>31</v>
      </c>
      <c r="O82" s="11"/>
      <c r="P82" s="11" t="s">
        <v>126</v>
      </c>
      <c r="Q82" s="18">
        <v>33.511000000000003</v>
      </c>
      <c r="R82" s="11" t="s">
        <v>123</v>
      </c>
      <c r="S82" s="11">
        <v>1</v>
      </c>
      <c r="T82" s="15">
        <f t="shared" ref="T82:T83" si="3">Q82*S82</f>
        <v>33.511000000000003</v>
      </c>
      <c r="U82" s="11" t="s">
        <v>127</v>
      </c>
      <c r="V82" s="11" t="s">
        <v>128</v>
      </c>
    </row>
    <row r="83" spans="1:22" ht="45" x14ac:dyDescent="0.25">
      <c r="A83" s="11">
        <f t="shared" ref="A83:A85" si="4">A82+1</f>
        <v>72</v>
      </c>
      <c r="B83" s="12">
        <v>43481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 t="s">
        <v>31</v>
      </c>
      <c r="O83" s="11"/>
      <c r="P83" s="11" t="s">
        <v>129</v>
      </c>
      <c r="Q83" s="18">
        <v>84.45</v>
      </c>
      <c r="R83" s="11" t="s">
        <v>123</v>
      </c>
      <c r="S83" s="11">
        <v>1</v>
      </c>
      <c r="T83" s="15">
        <f t="shared" si="3"/>
        <v>84.45</v>
      </c>
      <c r="U83" s="11" t="s">
        <v>127</v>
      </c>
      <c r="V83" s="11" t="s">
        <v>130</v>
      </c>
    </row>
    <row r="84" spans="1:22" ht="75" x14ac:dyDescent="0.25">
      <c r="A84" s="11">
        <f t="shared" si="4"/>
        <v>73</v>
      </c>
      <c r="B84" s="12">
        <v>43475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 t="s">
        <v>31</v>
      </c>
      <c r="O84" s="11"/>
      <c r="P84" s="11" t="s">
        <v>131</v>
      </c>
      <c r="Q84" s="18">
        <v>100</v>
      </c>
      <c r="R84" s="11" t="s">
        <v>123</v>
      </c>
      <c r="S84" s="11">
        <v>1</v>
      </c>
      <c r="T84" s="15">
        <f>Q84*S84</f>
        <v>100</v>
      </c>
      <c r="U84" s="11" t="s">
        <v>132</v>
      </c>
      <c r="V84" s="11" t="s">
        <v>133</v>
      </c>
    </row>
    <row r="85" spans="1:22" ht="75" x14ac:dyDescent="0.25">
      <c r="A85" s="11">
        <f t="shared" si="4"/>
        <v>74</v>
      </c>
      <c r="B85" s="12">
        <v>43482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 t="s">
        <v>31</v>
      </c>
      <c r="O85" s="11"/>
      <c r="P85" s="11" t="s">
        <v>134</v>
      </c>
      <c r="Q85" s="18">
        <v>100</v>
      </c>
      <c r="R85" s="11" t="s">
        <v>123</v>
      </c>
      <c r="S85" s="11">
        <v>1</v>
      </c>
      <c r="T85" s="15">
        <f t="shared" ref="T85" si="5">Q85*S85</f>
        <v>100</v>
      </c>
      <c r="U85" s="11" t="s">
        <v>135</v>
      </c>
      <c r="V85" s="11" t="s">
        <v>136</v>
      </c>
    </row>
    <row r="86" spans="1:22" x14ac:dyDescent="0.25">
      <c r="A86" s="31" t="s">
        <v>146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30"/>
    </row>
    <row r="87" spans="1:22" x14ac:dyDescent="0.25">
      <c r="A87" s="11">
        <v>75</v>
      </c>
      <c r="B87" s="12">
        <v>43479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 t="s">
        <v>31</v>
      </c>
      <c r="O87" s="11"/>
      <c r="P87" s="11" t="s">
        <v>137</v>
      </c>
      <c r="Q87" s="18">
        <v>96.35</v>
      </c>
      <c r="R87" s="11" t="s">
        <v>123</v>
      </c>
      <c r="S87" s="11">
        <v>1</v>
      </c>
      <c r="T87" s="15">
        <f t="shared" ref="T87:T88" si="6">Q87*S87</f>
        <v>96.35</v>
      </c>
      <c r="U87" s="11" t="s">
        <v>138</v>
      </c>
      <c r="V87" s="11" t="s">
        <v>139</v>
      </c>
    </row>
    <row r="88" spans="1:22" ht="90" x14ac:dyDescent="0.25">
      <c r="A88" s="11">
        <v>76</v>
      </c>
      <c r="B88" s="12">
        <v>43481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 t="s">
        <v>31</v>
      </c>
      <c r="O88" s="11"/>
      <c r="P88" s="11" t="s">
        <v>142</v>
      </c>
      <c r="Q88" s="18">
        <v>99.244</v>
      </c>
      <c r="R88" s="11" t="s">
        <v>123</v>
      </c>
      <c r="S88" s="11">
        <v>1</v>
      </c>
      <c r="T88" s="15">
        <f t="shared" si="6"/>
        <v>99.244</v>
      </c>
      <c r="U88" s="11" t="s">
        <v>140</v>
      </c>
      <c r="V88" s="11" t="s">
        <v>141</v>
      </c>
    </row>
    <row r="89" spans="1:22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0"/>
      <c r="Q89" s="21"/>
      <c r="R89" s="21"/>
      <c r="S89" s="21"/>
      <c r="T89" s="21"/>
      <c r="U89" s="20"/>
      <c r="V89" s="20"/>
    </row>
    <row r="90" spans="1:22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0"/>
      <c r="Q90" s="21"/>
      <c r="R90" s="21"/>
      <c r="S90" s="21"/>
      <c r="T90" s="21"/>
      <c r="U90" s="20"/>
      <c r="V90" s="20"/>
    </row>
    <row r="91" spans="1:22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0"/>
      <c r="Q91" s="21"/>
      <c r="R91" s="21"/>
      <c r="S91" s="21"/>
      <c r="T91" s="21"/>
      <c r="U91" s="20"/>
      <c r="V91" s="20"/>
    </row>
    <row r="92" spans="1:22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0"/>
      <c r="Q92" s="21"/>
      <c r="R92" s="21"/>
      <c r="S92" s="21"/>
      <c r="T92" s="21"/>
      <c r="U92" s="20"/>
      <c r="V92" s="20"/>
    </row>
    <row r="93" spans="1:22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0"/>
      <c r="Q93" s="21"/>
      <c r="R93" s="21"/>
      <c r="S93" s="21"/>
      <c r="T93" s="21"/>
      <c r="U93" s="20"/>
      <c r="V93" s="20"/>
    </row>
    <row r="94" spans="1:22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0"/>
      <c r="Q94" s="21"/>
      <c r="R94" s="21"/>
      <c r="S94" s="21"/>
      <c r="T94" s="21"/>
      <c r="U94" s="20"/>
      <c r="V94" s="20"/>
    </row>
    <row r="95" spans="1:22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0"/>
      <c r="Q95" s="21"/>
      <c r="R95" s="21"/>
      <c r="S95" s="21"/>
      <c r="T95" s="21"/>
      <c r="U95" s="20"/>
      <c r="V95" s="20"/>
    </row>
    <row r="96" spans="1:22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0"/>
      <c r="Q96" s="21"/>
      <c r="R96" s="21"/>
      <c r="S96" s="21"/>
      <c r="T96" s="21"/>
      <c r="U96" s="20"/>
      <c r="V96" s="20"/>
    </row>
    <row r="97" spans="1:22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0"/>
      <c r="Q97" s="21"/>
      <c r="R97" s="21"/>
      <c r="S97" s="21"/>
      <c r="T97" s="21"/>
      <c r="U97" s="20"/>
      <c r="V97" s="20"/>
    </row>
    <row r="98" spans="1:22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0"/>
      <c r="Q98" s="21"/>
      <c r="R98" s="21"/>
      <c r="S98" s="21"/>
      <c r="T98" s="21"/>
      <c r="U98" s="20"/>
      <c r="V98" s="20"/>
    </row>
    <row r="99" spans="1:22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0"/>
      <c r="Q99" s="21"/>
      <c r="R99" s="21"/>
      <c r="S99" s="21"/>
      <c r="T99" s="21"/>
      <c r="U99" s="20"/>
      <c r="V99" s="20"/>
    </row>
    <row r="100" spans="1:22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0"/>
      <c r="Q100" s="21"/>
      <c r="R100" s="21"/>
      <c r="S100" s="21"/>
      <c r="T100" s="21"/>
      <c r="U100" s="20"/>
      <c r="V100" s="20"/>
    </row>
    <row r="101" spans="1:22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0"/>
      <c r="Q101" s="21"/>
      <c r="R101" s="21"/>
      <c r="S101" s="21"/>
      <c r="T101" s="21"/>
      <c r="U101" s="20"/>
      <c r="V101" s="20"/>
    </row>
    <row r="102" spans="1:22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0"/>
      <c r="Q102" s="21"/>
      <c r="R102" s="21"/>
      <c r="S102" s="21"/>
      <c r="T102" s="21"/>
      <c r="U102" s="20"/>
      <c r="V102" s="20"/>
    </row>
    <row r="103" spans="1:22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0"/>
      <c r="Q103" s="21"/>
      <c r="R103" s="21"/>
      <c r="S103" s="21"/>
      <c r="T103" s="21"/>
      <c r="U103" s="20"/>
      <c r="V103" s="20"/>
    </row>
    <row r="104" spans="1:22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0"/>
      <c r="Q104" s="21"/>
      <c r="R104" s="21"/>
      <c r="S104" s="21"/>
      <c r="T104" s="21"/>
      <c r="U104" s="20"/>
      <c r="V104" s="20"/>
    </row>
    <row r="105" spans="1:22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0"/>
      <c r="Q105" s="21"/>
      <c r="R105" s="21"/>
      <c r="S105" s="21"/>
      <c r="T105" s="21"/>
      <c r="U105" s="20"/>
      <c r="V105" s="20"/>
    </row>
    <row r="106" spans="1:22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0"/>
      <c r="Q106" s="21"/>
      <c r="R106" s="21"/>
      <c r="S106" s="21"/>
      <c r="T106" s="21"/>
      <c r="U106" s="20"/>
      <c r="V106" s="20"/>
    </row>
    <row r="107" spans="1:22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0"/>
      <c r="Q107" s="21"/>
      <c r="R107" s="21"/>
      <c r="S107" s="21"/>
      <c r="T107" s="21"/>
      <c r="U107" s="20"/>
      <c r="V107" s="20"/>
    </row>
    <row r="108" spans="1:22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0"/>
      <c r="Q108" s="21"/>
      <c r="R108" s="21"/>
      <c r="S108" s="21"/>
      <c r="T108" s="21"/>
      <c r="U108" s="20"/>
      <c r="V108" s="20"/>
    </row>
    <row r="109" spans="1:22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0"/>
      <c r="Q109" s="21"/>
      <c r="R109" s="21"/>
      <c r="S109" s="21"/>
      <c r="T109" s="21"/>
      <c r="U109" s="20"/>
      <c r="V109" s="20"/>
    </row>
    <row r="110" spans="1:22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0"/>
      <c r="Q110" s="21"/>
      <c r="R110" s="21"/>
      <c r="S110" s="21"/>
      <c r="T110" s="21"/>
      <c r="U110" s="20"/>
      <c r="V110" s="20"/>
    </row>
    <row r="111" spans="1:22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0"/>
      <c r="Q111" s="21"/>
      <c r="R111" s="21"/>
      <c r="S111" s="21"/>
      <c r="T111" s="21"/>
      <c r="U111" s="20"/>
      <c r="V111" s="20"/>
    </row>
    <row r="112" spans="1:22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0"/>
      <c r="Q112" s="21"/>
      <c r="R112" s="21"/>
      <c r="S112" s="21"/>
      <c r="T112" s="21"/>
      <c r="U112" s="20"/>
      <c r="V112" s="20"/>
    </row>
    <row r="113" spans="1:22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0"/>
      <c r="Q113" s="21"/>
      <c r="R113" s="21"/>
      <c r="S113" s="21"/>
      <c r="T113" s="21"/>
      <c r="U113" s="20"/>
      <c r="V113" s="20"/>
    </row>
    <row r="114" spans="1:22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0"/>
      <c r="Q114" s="21"/>
      <c r="R114" s="21"/>
      <c r="S114" s="21"/>
      <c r="T114" s="21"/>
      <c r="U114" s="20"/>
      <c r="V114" s="20"/>
    </row>
    <row r="115" spans="1:22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0"/>
      <c r="Q115" s="21"/>
      <c r="R115" s="21"/>
      <c r="S115" s="21"/>
      <c r="T115" s="21"/>
      <c r="U115" s="20"/>
      <c r="V115" s="20"/>
    </row>
    <row r="116" spans="1:22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0"/>
      <c r="Q116" s="21"/>
      <c r="R116" s="21"/>
      <c r="S116" s="21"/>
      <c r="T116" s="21"/>
      <c r="U116" s="20"/>
      <c r="V116" s="20"/>
    </row>
    <row r="117" spans="1:22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0"/>
      <c r="Q117" s="21"/>
      <c r="R117" s="21"/>
      <c r="S117" s="21"/>
      <c r="T117" s="21"/>
      <c r="U117" s="20"/>
      <c r="V117" s="20"/>
    </row>
    <row r="118" spans="1:22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0"/>
      <c r="Q118" s="21"/>
      <c r="R118" s="21"/>
      <c r="S118" s="21"/>
      <c r="T118" s="21"/>
      <c r="U118" s="20"/>
      <c r="V118" s="20"/>
    </row>
    <row r="119" spans="1:22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0"/>
      <c r="Q119" s="21"/>
      <c r="R119" s="21"/>
      <c r="S119" s="21"/>
      <c r="T119" s="21"/>
      <c r="U119" s="20"/>
      <c r="V119" s="20"/>
    </row>
    <row r="120" spans="1:22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0"/>
      <c r="Q120" s="21"/>
      <c r="R120" s="21"/>
      <c r="S120" s="21"/>
      <c r="T120" s="21"/>
      <c r="U120" s="20"/>
      <c r="V120" s="20"/>
    </row>
    <row r="121" spans="1:22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0"/>
      <c r="Q121" s="21"/>
      <c r="R121" s="21"/>
      <c r="S121" s="21"/>
      <c r="T121" s="21"/>
      <c r="U121" s="20"/>
      <c r="V121" s="20"/>
    </row>
    <row r="122" spans="1:22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0"/>
      <c r="Q122" s="21"/>
      <c r="R122" s="21"/>
      <c r="S122" s="21"/>
      <c r="T122" s="21"/>
      <c r="U122" s="20"/>
      <c r="V122" s="20"/>
    </row>
    <row r="123" spans="1:22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0"/>
      <c r="Q123" s="21"/>
      <c r="R123" s="21"/>
      <c r="S123" s="21"/>
      <c r="T123" s="21"/>
      <c r="U123" s="20"/>
      <c r="V123" s="20"/>
    </row>
    <row r="124" spans="1:22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0"/>
      <c r="Q124" s="21"/>
      <c r="R124" s="21"/>
      <c r="S124" s="21"/>
      <c r="T124" s="21"/>
      <c r="U124" s="20"/>
      <c r="V124" s="20"/>
    </row>
    <row r="125" spans="1:22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0"/>
      <c r="Q125" s="21"/>
      <c r="R125" s="21"/>
      <c r="S125" s="21"/>
      <c r="T125" s="21"/>
      <c r="U125" s="20"/>
      <c r="V125" s="20"/>
    </row>
    <row r="126" spans="1:22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0"/>
      <c r="Q126" s="21"/>
      <c r="R126" s="21"/>
      <c r="S126" s="21"/>
      <c r="T126" s="21"/>
      <c r="U126" s="20"/>
      <c r="V126" s="20"/>
    </row>
    <row r="127" spans="1:22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0"/>
      <c r="Q127" s="21"/>
      <c r="R127" s="21"/>
      <c r="S127" s="21"/>
      <c r="T127" s="21"/>
      <c r="U127" s="20"/>
      <c r="V127" s="20"/>
    </row>
    <row r="128" spans="1:22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0"/>
      <c r="Q128" s="21"/>
      <c r="R128" s="21"/>
      <c r="S128" s="21"/>
      <c r="T128" s="21"/>
      <c r="U128" s="20"/>
      <c r="V128" s="20"/>
    </row>
    <row r="129" spans="1:22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0"/>
      <c r="V129" s="20"/>
    </row>
    <row r="130" spans="1:22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0"/>
      <c r="Q130" s="21"/>
      <c r="R130" s="21"/>
      <c r="S130" s="21"/>
      <c r="T130" s="21"/>
      <c r="U130" s="20"/>
      <c r="V130" s="20"/>
    </row>
    <row r="131" spans="1:22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0"/>
      <c r="Q131" s="21"/>
      <c r="R131" s="21"/>
      <c r="S131" s="21"/>
      <c r="T131" s="21"/>
      <c r="U131" s="20"/>
      <c r="V131" s="20"/>
    </row>
    <row r="132" spans="1:22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0"/>
      <c r="Q132" s="21"/>
      <c r="R132" s="21"/>
      <c r="S132" s="21"/>
      <c r="T132" s="21"/>
      <c r="U132" s="20"/>
      <c r="V132" s="20"/>
    </row>
    <row r="133" spans="1:22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0"/>
      <c r="Q133" s="21"/>
      <c r="R133" s="21"/>
      <c r="S133" s="21"/>
      <c r="T133" s="21"/>
      <c r="U133" s="20"/>
      <c r="V133" s="20"/>
    </row>
    <row r="134" spans="1:22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0"/>
      <c r="Q134" s="21"/>
      <c r="R134" s="21"/>
      <c r="S134" s="21"/>
      <c r="T134" s="21"/>
      <c r="U134" s="20"/>
      <c r="V134" s="20"/>
    </row>
    <row r="135" spans="1:22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0"/>
      <c r="Q135" s="21"/>
      <c r="R135" s="21"/>
      <c r="S135" s="21"/>
      <c r="T135" s="21"/>
      <c r="U135" s="20"/>
      <c r="V135" s="20"/>
    </row>
    <row r="136" spans="1:22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0"/>
      <c r="Q136" s="21"/>
      <c r="R136" s="21"/>
      <c r="S136" s="21"/>
      <c r="T136" s="21"/>
      <c r="U136" s="20"/>
      <c r="V136" s="20"/>
    </row>
    <row r="137" spans="1:22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0"/>
      <c r="Q137" s="21"/>
      <c r="R137" s="21"/>
      <c r="S137" s="21"/>
      <c r="T137" s="21"/>
      <c r="U137" s="20"/>
      <c r="V137" s="20"/>
    </row>
    <row r="138" spans="1:22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0"/>
      <c r="Q138" s="21"/>
      <c r="R138" s="21"/>
      <c r="S138" s="21"/>
      <c r="T138" s="21"/>
      <c r="U138" s="20"/>
      <c r="V138" s="20"/>
    </row>
    <row r="139" spans="1:22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0"/>
      <c r="Q139" s="21"/>
      <c r="R139" s="21"/>
      <c r="S139" s="21"/>
      <c r="T139" s="21"/>
      <c r="U139" s="20"/>
      <c r="V139" s="20"/>
    </row>
    <row r="140" spans="1:22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0"/>
      <c r="Q140" s="21"/>
      <c r="R140" s="21"/>
      <c r="S140" s="21"/>
      <c r="T140" s="21"/>
      <c r="U140" s="20"/>
      <c r="V140" s="20"/>
    </row>
    <row r="141" spans="1:22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0"/>
      <c r="Q141" s="21"/>
      <c r="R141" s="21"/>
      <c r="S141" s="21"/>
      <c r="T141" s="21"/>
      <c r="U141" s="20"/>
      <c r="V141" s="20"/>
    </row>
    <row r="142" spans="1:22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0"/>
      <c r="Q142" s="21"/>
      <c r="R142" s="21"/>
      <c r="S142" s="21"/>
      <c r="T142" s="21"/>
      <c r="U142" s="20"/>
      <c r="V142" s="20"/>
    </row>
    <row r="143" spans="1:22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0"/>
      <c r="Q143" s="21"/>
      <c r="R143" s="21"/>
      <c r="S143" s="21"/>
      <c r="T143" s="21"/>
      <c r="U143" s="20"/>
      <c r="V143" s="20"/>
    </row>
    <row r="144" spans="1:22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3"/>
      <c r="Q144" s="22"/>
      <c r="R144" s="22"/>
      <c r="S144" s="22"/>
      <c r="T144" s="22"/>
      <c r="U144" s="24"/>
      <c r="V144" s="24"/>
    </row>
    <row r="145" spans="1:22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3"/>
      <c r="Q145" s="22"/>
      <c r="R145" s="22"/>
      <c r="S145" s="22"/>
      <c r="T145" s="22"/>
      <c r="U145" s="24"/>
      <c r="V145" s="24"/>
    </row>
    <row r="146" spans="1:22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3"/>
      <c r="Q146" s="22"/>
      <c r="R146" s="22"/>
      <c r="S146" s="22"/>
      <c r="T146" s="22"/>
      <c r="U146" s="24"/>
      <c r="V146" s="24"/>
    </row>
    <row r="147" spans="1:22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3"/>
      <c r="Q147" s="22"/>
      <c r="R147" s="22"/>
      <c r="S147" s="22"/>
      <c r="T147" s="22"/>
      <c r="U147" s="24"/>
      <c r="V147" s="24"/>
    </row>
    <row r="148" spans="1:22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3"/>
      <c r="Q148" s="22"/>
      <c r="R148" s="22"/>
      <c r="S148" s="22"/>
      <c r="T148" s="22"/>
      <c r="U148" s="24"/>
      <c r="V148" s="24"/>
    </row>
    <row r="149" spans="1:22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3"/>
      <c r="Q149" s="22"/>
      <c r="R149" s="22"/>
      <c r="S149" s="22"/>
      <c r="T149" s="22"/>
      <c r="U149" s="24"/>
      <c r="V149" s="24"/>
    </row>
    <row r="150" spans="1:22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3"/>
      <c r="Q150" s="22"/>
      <c r="R150" s="22"/>
      <c r="S150" s="22"/>
      <c r="T150" s="22"/>
      <c r="U150" s="24"/>
      <c r="V150" s="24"/>
    </row>
    <row r="151" spans="1:22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3"/>
      <c r="Q151" s="22"/>
      <c r="R151" s="22"/>
      <c r="S151" s="22"/>
      <c r="T151" s="22"/>
      <c r="U151" s="24"/>
      <c r="V151" s="24"/>
    </row>
    <row r="152" spans="1:22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3"/>
      <c r="Q152" s="22"/>
      <c r="R152" s="22"/>
      <c r="S152" s="22"/>
      <c r="T152" s="22"/>
      <c r="U152" s="24"/>
      <c r="V152" s="24"/>
    </row>
    <row r="153" spans="1:22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3"/>
      <c r="Q153" s="22"/>
      <c r="R153" s="22"/>
      <c r="S153" s="22"/>
      <c r="T153" s="22"/>
      <c r="U153" s="24"/>
      <c r="V153" s="24"/>
    </row>
    <row r="154" spans="1:22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3"/>
      <c r="Q154" s="22"/>
      <c r="R154" s="22"/>
      <c r="S154" s="22"/>
      <c r="T154" s="22"/>
      <c r="U154" s="24"/>
      <c r="V154" s="24"/>
    </row>
    <row r="155" spans="1:22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3"/>
      <c r="Q155" s="22"/>
      <c r="R155" s="22"/>
      <c r="S155" s="22"/>
      <c r="T155" s="22"/>
      <c r="U155" s="24"/>
      <c r="V155" s="24"/>
    </row>
    <row r="156" spans="1:22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3"/>
      <c r="Q156" s="22"/>
      <c r="R156" s="22"/>
      <c r="S156" s="22"/>
      <c r="T156" s="22"/>
      <c r="U156" s="24"/>
      <c r="V156" s="24"/>
    </row>
    <row r="157" spans="1:22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3"/>
      <c r="Q157" s="22"/>
      <c r="R157" s="22"/>
      <c r="S157" s="22"/>
      <c r="T157" s="22"/>
      <c r="U157" s="24"/>
      <c r="V157" s="24"/>
    </row>
    <row r="158" spans="1:22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3"/>
      <c r="Q158" s="22"/>
      <c r="R158" s="22"/>
      <c r="S158" s="22"/>
      <c r="T158" s="22"/>
      <c r="U158" s="24"/>
      <c r="V158" s="24"/>
    </row>
    <row r="159" spans="1:22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3"/>
      <c r="Q159" s="22"/>
      <c r="R159" s="22"/>
      <c r="S159" s="22"/>
      <c r="T159" s="22"/>
      <c r="U159" s="24"/>
      <c r="V159" s="24"/>
    </row>
    <row r="160" spans="1:22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3"/>
      <c r="Q160" s="22"/>
      <c r="R160" s="22"/>
      <c r="S160" s="22"/>
      <c r="T160" s="22"/>
      <c r="U160" s="24"/>
      <c r="V160" s="24"/>
    </row>
    <row r="161" spans="1:22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3"/>
      <c r="Q161" s="22"/>
      <c r="R161" s="22"/>
      <c r="S161" s="22"/>
      <c r="T161" s="22"/>
      <c r="U161" s="24"/>
      <c r="V161" s="24"/>
    </row>
    <row r="162" spans="1:22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3"/>
      <c r="Q162" s="22"/>
      <c r="R162" s="22"/>
      <c r="S162" s="22"/>
      <c r="T162" s="22"/>
      <c r="U162" s="24"/>
      <c r="V162" s="24"/>
    </row>
    <row r="163" spans="1:22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3"/>
      <c r="Q163" s="22"/>
      <c r="R163" s="22"/>
      <c r="S163" s="22"/>
      <c r="T163" s="22"/>
      <c r="U163" s="24"/>
      <c r="V163" s="24"/>
    </row>
    <row r="164" spans="1:22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3"/>
      <c r="Q164" s="22"/>
      <c r="R164" s="22"/>
      <c r="S164" s="22"/>
      <c r="T164" s="22"/>
      <c r="U164" s="24"/>
      <c r="V164" s="24"/>
    </row>
    <row r="165" spans="1:22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3"/>
      <c r="Q165" s="22"/>
      <c r="R165" s="22"/>
      <c r="S165" s="22"/>
      <c r="T165" s="22"/>
      <c r="U165" s="24"/>
      <c r="V165" s="24"/>
    </row>
    <row r="166" spans="1:22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3"/>
      <c r="Q166" s="22"/>
      <c r="R166" s="22"/>
      <c r="S166" s="22"/>
      <c r="T166" s="22"/>
      <c r="U166" s="24"/>
      <c r="V166" s="24"/>
    </row>
    <row r="167" spans="1:22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3"/>
      <c r="Q167" s="22"/>
      <c r="R167" s="22"/>
      <c r="S167" s="22"/>
      <c r="T167" s="22"/>
      <c r="U167" s="24"/>
      <c r="V167" s="24"/>
    </row>
    <row r="168" spans="1:22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3"/>
      <c r="Q168" s="22"/>
      <c r="R168" s="22"/>
      <c r="S168" s="22"/>
      <c r="T168" s="22"/>
      <c r="U168" s="24"/>
      <c r="V168" s="24"/>
    </row>
    <row r="169" spans="1:22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3"/>
      <c r="Q169" s="22"/>
      <c r="R169" s="22"/>
      <c r="S169" s="22"/>
      <c r="T169" s="22"/>
      <c r="U169" s="24"/>
      <c r="V169" s="24"/>
    </row>
    <row r="170" spans="1:22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3"/>
      <c r="Q170" s="22"/>
      <c r="R170" s="22"/>
      <c r="S170" s="22"/>
      <c r="T170" s="22"/>
      <c r="U170" s="24"/>
      <c r="V170" s="24"/>
    </row>
    <row r="171" spans="1:22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3"/>
      <c r="Q171" s="22"/>
      <c r="R171" s="22"/>
      <c r="S171" s="22"/>
      <c r="T171" s="22"/>
      <c r="U171" s="24"/>
      <c r="V171" s="24"/>
    </row>
    <row r="172" spans="1:22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3"/>
      <c r="Q172" s="22"/>
      <c r="R172" s="22"/>
      <c r="S172" s="22"/>
      <c r="T172" s="22"/>
      <c r="U172" s="24"/>
      <c r="V172" s="24"/>
    </row>
    <row r="173" spans="1:22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3"/>
      <c r="Q173" s="22"/>
      <c r="R173" s="22"/>
      <c r="S173" s="22"/>
      <c r="T173" s="22"/>
      <c r="U173" s="24"/>
      <c r="V173" s="24"/>
    </row>
    <row r="174" spans="1:22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3"/>
      <c r="Q174" s="22"/>
      <c r="R174" s="22"/>
      <c r="S174" s="22"/>
      <c r="T174" s="22"/>
      <c r="U174" s="24"/>
      <c r="V174" s="24"/>
    </row>
    <row r="175" spans="1:22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3"/>
      <c r="Q175" s="22"/>
      <c r="R175" s="22"/>
      <c r="S175" s="22"/>
      <c r="T175" s="22"/>
      <c r="U175" s="24"/>
      <c r="V175" s="24"/>
    </row>
    <row r="176" spans="1:22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3"/>
      <c r="Q176" s="22"/>
      <c r="R176" s="22"/>
      <c r="S176" s="22"/>
      <c r="T176" s="22"/>
      <c r="U176" s="24"/>
      <c r="V176" s="24"/>
    </row>
    <row r="177" spans="1:22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3"/>
      <c r="Q177" s="22"/>
      <c r="R177" s="22"/>
      <c r="S177" s="22"/>
      <c r="T177" s="22"/>
      <c r="U177" s="24"/>
      <c r="V177" s="24"/>
    </row>
    <row r="178" spans="1:22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3"/>
      <c r="Q178" s="22"/>
      <c r="R178" s="22"/>
      <c r="S178" s="22"/>
      <c r="T178" s="22"/>
      <c r="U178" s="24"/>
      <c r="V178" s="24"/>
    </row>
    <row r="179" spans="1:22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3"/>
      <c r="Q179" s="22"/>
      <c r="R179" s="22"/>
      <c r="S179" s="22"/>
      <c r="T179" s="22"/>
      <c r="U179" s="24"/>
      <c r="V179" s="24"/>
    </row>
    <row r="180" spans="1:22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  <c r="Q180" s="22"/>
      <c r="R180" s="22"/>
      <c r="S180" s="22"/>
      <c r="T180" s="22"/>
      <c r="U180" s="24"/>
      <c r="V180" s="24"/>
    </row>
    <row r="181" spans="1:22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3"/>
      <c r="Q181" s="22"/>
      <c r="R181" s="22"/>
      <c r="S181" s="22"/>
      <c r="T181" s="22"/>
      <c r="U181" s="24"/>
      <c r="V181" s="24"/>
    </row>
    <row r="182" spans="1:22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3"/>
      <c r="Q182" s="22"/>
      <c r="R182" s="22"/>
      <c r="S182" s="22"/>
      <c r="T182" s="22"/>
      <c r="U182" s="24"/>
      <c r="V182" s="24"/>
    </row>
    <row r="183" spans="1:22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3"/>
      <c r="Q183" s="22"/>
      <c r="R183" s="22"/>
      <c r="S183" s="22"/>
      <c r="T183" s="22"/>
      <c r="U183" s="24"/>
      <c r="V183" s="24"/>
    </row>
    <row r="184" spans="1:22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3"/>
      <c r="Q184" s="22"/>
      <c r="R184" s="22"/>
      <c r="S184" s="22"/>
      <c r="T184" s="22"/>
      <c r="U184" s="24"/>
      <c r="V184" s="24"/>
    </row>
    <row r="185" spans="1:22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3"/>
      <c r="Q185" s="22"/>
      <c r="R185" s="22"/>
      <c r="S185" s="22"/>
      <c r="T185" s="22"/>
      <c r="U185" s="24"/>
      <c r="V185" s="24"/>
    </row>
    <row r="186" spans="1:22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3"/>
      <c r="Q186" s="22"/>
      <c r="R186" s="22"/>
      <c r="S186" s="22"/>
      <c r="T186" s="22"/>
      <c r="U186" s="24"/>
      <c r="V186" s="24"/>
    </row>
    <row r="187" spans="1:22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3"/>
      <c r="Q187" s="22"/>
      <c r="R187" s="22"/>
      <c r="S187" s="22"/>
      <c r="T187" s="22"/>
      <c r="U187" s="24"/>
      <c r="V187" s="24"/>
    </row>
    <row r="188" spans="1:22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3"/>
      <c r="Q188" s="22"/>
      <c r="R188" s="22"/>
      <c r="S188" s="22"/>
      <c r="T188" s="22"/>
      <c r="U188" s="24"/>
      <c r="V188" s="24"/>
    </row>
    <row r="189" spans="1:22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3"/>
      <c r="Q189" s="22"/>
      <c r="R189" s="22"/>
      <c r="S189" s="22"/>
      <c r="T189" s="22"/>
      <c r="U189" s="24"/>
      <c r="V189" s="24"/>
    </row>
    <row r="190" spans="1:22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3"/>
      <c r="Q190" s="22"/>
      <c r="R190" s="22"/>
      <c r="S190" s="22"/>
      <c r="T190" s="22"/>
      <c r="U190" s="24"/>
      <c r="V190" s="24"/>
    </row>
    <row r="191" spans="1:22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3"/>
      <c r="Q191" s="22"/>
      <c r="R191" s="22"/>
      <c r="S191" s="22"/>
      <c r="T191" s="22"/>
      <c r="U191" s="24"/>
      <c r="V191" s="24"/>
    </row>
    <row r="192" spans="1:22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3"/>
      <c r="Q192" s="22"/>
      <c r="R192" s="22"/>
      <c r="S192" s="22"/>
      <c r="T192" s="22"/>
      <c r="U192" s="24"/>
      <c r="V192" s="24"/>
    </row>
    <row r="193" spans="1:22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3"/>
      <c r="Q193" s="22"/>
      <c r="R193" s="22"/>
      <c r="S193" s="22"/>
      <c r="T193" s="22"/>
      <c r="U193" s="24"/>
      <c r="V193" s="24"/>
    </row>
    <row r="194" spans="1:22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3"/>
      <c r="Q194" s="22"/>
      <c r="R194" s="22"/>
      <c r="S194" s="22"/>
      <c r="T194" s="22"/>
      <c r="U194" s="24"/>
      <c r="V194" s="24"/>
    </row>
    <row r="195" spans="1:22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3"/>
      <c r="Q195" s="22"/>
      <c r="R195" s="22"/>
      <c r="S195" s="22"/>
      <c r="T195" s="22"/>
      <c r="U195" s="24"/>
      <c r="V195" s="24"/>
    </row>
    <row r="196" spans="1:22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3"/>
      <c r="Q196" s="22"/>
      <c r="R196" s="22"/>
      <c r="S196" s="22"/>
      <c r="T196" s="22"/>
      <c r="U196" s="24"/>
      <c r="V196" s="24"/>
    </row>
    <row r="197" spans="1:22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3"/>
      <c r="Q197" s="22"/>
      <c r="R197" s="22"/>
      <c r="S197" s="22"/>
      <c r="T197" s="22"/>
      <c r="U197" s="24"/>
      <c r="V197" s="24"/>
    </row>
    <row r="198" spans="1:22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3"/>
      <c r="Q198" s="22"/>
      <c r="R198" s="22"/>
      <c r="S198" s="22"/>
      <c r="T198" s="22"/>
      <c r="U198" s="24"/>
      <c r="V198" s="24"/>
    </row>
    <row r="199" spans="1:22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3"/>
      <c r="Q199" s="22"/>
      <c r="R199" s="22"/>
      <c r="S199" s="22"/>
      <c r="T199" s="22"/>
      <c r="U199" s="24"/>
      <c r="V199" s="24"/>
    </row>
    <row r="200" spans="1:22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3"/>
      <c r="Q200" s="22"/>
      <c r="R200" s="22"/>
      <c r="S200" s="22"/>
      <c r="T200" s="22"/>
      <c r="U200" s="24"/>
      <c r="V200" s="24"/>
    </row>
    <row r="201" spans="1:22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3"/>
      <c r="Q201" s="22"/>
      <c r="R201" s="22"/>
      <c r="S201" s="22"/>
      <c r="T201" s="22"/>
      <c r="U201" s="24"/>
      <c r="V201" s="24"/>
    </row>
    <row r="202" spans="1:22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3"/>
      <c r="Q202" s="22"/>
      <c r="R202" s="22"/>
      <c r="S202" s="22"/>
      <c r="T202" s="22"/>
      <c r="U202" s="24"/>
      <c r="V202" s="24"/>
    </row>
    <row r="203" spans="1:22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3"/>
      <c r="Q203" s="22"/>
      <c r="R203" s="22"/>
      <c r="S203" s="22"/>
      <c r="T203" s="22"/>
      <c r="U203" s="24"/>
      <c r="V203" s="24"/>
    </row>
    <row r="204" spans="1:22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3"/>
      <c r="Q204" s="22"/>
      <c r="R204" s="22"/>
      <c r="S204" s="22"/>
      <c r="T204" s="22"/>
      <c r="U204" s="24"/>
      <c r="V204" s="24"/>
    </row>
    <row r="205" spans="1:22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3"/>
      <c r="Q205" s="22"/>
      <c r="R205" s="22"/>
      <c r="S205" s="22"/>
      <c r="T205" s="22"/>
      <c r="U205" s="24"/>
      <c r="V205" s="24"/>
    </row>
    <row r="206" spans="1:22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3"/>
      <c r="Q206" s="22"/>
      <c r="R206" s="22"/>
      <c r="S206" s="22"/>
      <c r="T206" s="22"/>
      <c r="U206" s="24"/>
      <c r="V206" s="24"/>
    </row>
    <row r="207" spans="1:22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3"/>
      <c r="Q207" s="22"/>
      <c r="R207" s="22"/>
      <c r="S207" s="22"/>
      <c r="T207" s="22"/>
      <c r="U207" s="24"/>
      <c r="V207" s="24"/>
    </row>
    <row r="208" spans="1:22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3"/>
      <c r="Q208" s="22"/>
      <c r="R208" s="22"/>
      <c r="S208" s="22"/>
      <c r="T208" s="22"/>
      <c r="U208" s="24"/>
      <c r="V208" s="24"/>
    </row>
    <row r="209" spans="1:22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3"/>
      <c r="Q209" s="22"/>
      <c r="R209" s="22"/>
      <c r="S209" s="22"/>
      <c r="T209" s="22"/>
      <c r="U209" s="24"/>
      <c r="V209" s="24"/>
    </row>
    <row r="210" spans="1:22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3"/>
      <c r="Q210" s="22"/>
      <c r="R210" s="22"/>
      <c r="S210" s="22"/>
      <c r="T210" s="22"/>
      <c r="U210" s="24"/>
      <c r="V210" s="24"/>
    </row>
    <row r="211" spans="1:22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3"/>
      <c r="Q211" s="22"/>
      <c r="R211" s="22"/>
      <c r="S211" s="22"/>
      <c r="T211" s="22"/>
      <c r="U211" s="24"/>
      <c r="V211" s="24"/>
    </row>
    <row r="212" spans="1:22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3"/>
      <c r="Q212" s="22"/>
      <c r="R212" s="22"/>
      <c r="S212" s="22"/>
      <c r="T212" s="22"/>
      <c r="U212" s="24"/>
      <c r="V212" s="24"/>
    </row>
    <row r="213" spans="1:22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3"/>
      <c r="Q213" s="22"/>
      <c r="R213" s="22"/>
      <c r="S213" s="22"/>
      <c r="T213" s="22"/>
      <c r="U213" s="24"/>
      <c r="V213" s="24"/>
    </row>
    <row r="214" spans="1:22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3"/>
      <c r="Q214" s="22"/>
      <c r="R214" s="22"/>
      <c r="S214" s="22"/>
      <c r="T214" s="22"/>
      <c r="U214" s="24"/>
      <c r="V214" s="24"/>
    </row>
    <row r="215" spans="1:22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3"/>
      <c r="Q215" s="22"/>
      <c r="R215" s="22"/>
      <c r="S215" s="22"/>
      <c r="T215" s="22"/>
      <c r="U215" s="24"/>
      <c r="V215" s="24"/>
    </row>
    <row r="216" spans="1:22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3"/>
      <c r="Q216" s="22"/>
      <c r="R216" s="22"/>
      <c r="S216" s="22"/>
      <c r="T216" s="22"/>
      <c r="U216" s="24"/>
      <c r="V216" s="24"/>
    </row>
    <row r="217" spans="1:22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3"/>
      <c r="Q217" s="22"/>
      <c r="R217" s="22"/>
      <c r="S217" s="22"/>
      <c r="T217" s="22"/>
      <c r="U217" s="24"/>
      <c r="V217" s="24"/>
    </row>
    <row r="218" spans="1:22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3"/>
      <c r="Q218" s="22"/>
      <c r="R218" s="22"/>
      <c r="S218" s="22"/>
      <c r="T218" s="22"/>
      <c r="U218" s="24"/>
      <c r="V218" s="24"/>
    </row>
    <row r="219" spans="1:22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3"/>
      <c r="Q219" s="22"/>
      <c r="R219" s="22"/>
      <c r="S219" s="22"/>
      <c r="T219" s="22"/>
      <c r="U219" s="24"/>
      <c r="V219" s="24"/>
    </row>
    <row r="220" spans="1:22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3"/>
      <c r="Q220" s="22"/>
      <c r="R220" s="22"/>
      <c r="S220" s="22"/>
      <c r="T220" s="22"/>
      <c r="U220" s="24"/>
      <c r="V220" s="24"/>
    </row>
    <row r="221" spans="1:22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3"/>
      <c r="Q221" s="22"/>
      <c r="R221" s="22"/>
      <c r="S221" s="22"/>
      <c r="T221" s="22"/>
      <c r="U221" s="24"/>
      <c r="V221" s="24"/>
    </row>
    <row r="222" spans="1:22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3"/>
      <c r="Q222" s="22"/>
      <c r="R222" s="22"/>
      <c r="S222" s="22"/>
      <c r="T222" s="22"/>
      <c r="U222" s="24"/>
      <c r="V222" s="24"/>
    </row>
    <row r="223" spans="1:22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3"/>
      <c r="Q223" s="22"/>
      <c r="R223" s="22"/>
      <c r="S223" s="22"/>
      <c r="T223" s="22"/>
      <c r="U223" s="24"/>
      <c r="V223" s="24"/>
    </row>
    <row r="224" spans="1:22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3"/>
      <c r="Q224" s="22"/>
      <c r="R224" s="22"/>
      <c r="S224" s="22"/>
      <c r="T224" s="22"/>
      <c r="U224" s="24"/>
      <c r="V224" s="24"/>
    </row>
    <row r="225" spans="1:22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3"/>
      <c r="Q225" s="22"/>
      <c r="R225" s="22"/>
      <c r="S225" s="22"/>
      <c r="T225" s="22"/>
      <c r="U225" s="24"/>
      <c r="V225" s="24"/>
    </row>
    <row r="226" spans="1:22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3"/>
      <c r="Q226" s="22"/>
      <c r="R226" s="22"/>
      <c r="S226" s="22"/>
      <c r="T226" s="22"/>
      <c r="U226" s="24"/>
      <c r="V226" s="24"/>
    </row>
    <row r="227" spans="1:22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3"/>
      <c r="Q227" s="22"/>
      <c r="R227" s="22"/>
      <c r="S227" s="22"/>
      <c r="T227" s="22"/>
      <c r="U227" s="24"/>
      <c r="V227" s="24"/>
    </row>
    <row r="228" spans="1:22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3"/>
      <c r="Q228" s="22"/>
      <c r="R228" s="22"/>
      <c r="S228" s="22"/>
      <c r="T228" s="22"/>
      <c r="U228" s="24"/>
      <c r="V228" s="24"/>
    </row>
    <row r="229" spans="1:22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3"/>
      <c r="Q229" s="22"/>
      <c r="R229" s="22"/>
      <c r="S229" s="22"/>
      <c r="T229" s="22"/>
      <c r="U229" s="24"/>
      <c r="V229" s="24"/>
    </row>
    <row r="230" spans="1:22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3"/>
      <c r="Q230" s="22"/>
      <c r="R230" s="22"/>
      <c r="S230" s="22"/>
      <c r="T230" s="22"/>
      <c r="U230" s="24"/>
      <c r="V230" s="24"/>
    </row>
    <row r="231" spans="1:22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3"/>
      <c r="Q231" s="22"/>
      <c r="R231" s="22"/>
      <c r="S231" s="22"/>
      <c r="T231" s="22"/>
      <c r="U231" s="24"/>
      <c r="V231" s="24"/>
    </row>
    <row r="232" spans="1:22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3"/>
      <c r="Q232" s="22"/>
      <c r="R232" s="22"/>
      <c r="S232" s="22"/>
      <c r="T232" s="22"/>
      <c r="U232" s="24"/>
      <c r="V232" s="24"/>
    </row>
    <row r="233" spans="1:22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3"/>
      <c r="Q233" s="22"/>
      <c r="R233" s="22"/>
      <c r="S233" s="22"/>
      <c r="T233" s="22"/>
      <c r="U233" s="24"/>
      <c r="V233" s="24"/>
    </row>
    <row r="234" spans="1:22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3"/>
      <c r="Q234" s="22"/>
      <c r="R234" s="22"/>
      <c r="S234" s="22"/>
      <c r="T234" s="22"/>
      <c r="U234" s="24"/>
      <c r="V234" s="24"/>
    </row>
    <row r="235" spans="1:22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3"/>
      <c r="Q235" s="22"/>
      <c r="R235" s="22"/>
      <c r="S235" s="22"/>
      <c r="T235" s="22"/>
      <c r="U235" s="24"/>
      <c r="V235" s="24"/>
    </row>
    <row r="236" spans="1:22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3"/>
      <c r="Q236" s="22"/>
      <c r="R236" s="22"/>
      <c r="S236" s="22"/>
      <c r="T236" s="22"/>
      <c r="U236" s="24"/>
      <c r="V236" s="24"/>
    </row>
    <row r="237" spans="1:22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3"/>
      <c r="Q237" s="22"/>
      <c r="R237" s="22"/>
      <c r="S237" s="22"/>
      <c r="T237" s="22"/>
      <c r="U237" s="24"/>
      <c r="V237" s="24"/>
    </row>
    <row r="238" spans="1:22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3"/>
      <c r="Q238" s="22"/>
      <c r="R238" s="22"/>
      <c r="S238" s="22"/>
      <c r="T238" s="22"/>
      <c r="U238" s="24"/>
      <c r="V238" s="24"/>
    </row>
    <row r="239" spans="1:22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3"/>
      <c r="Q239" s="22"/>
      <c r="R239" s="22"/>
      <c r="S239" s="22"/>
      <c r="T239" s="22"/>
      <c r="U239" s="24"/>
      <c r="V239" s="24"/>
    </row>
    <row r="240" spans="1:22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3"/>
      <c r="Q240" s="22"/>
      <c r="R240" s="22"/>
      <c r="S240" s="22"/>
      <c r="T240" s="22"/>
      <c r="U240" s="24"/>
      <c r="V240" s="24"/>
    </row>
    <row r="241" spans="1:22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3"/>
      <c r="Q241" s="22"/>
      <c r="R241" s="22"/>
      <c r="S241" s="22"/>
      <c r="T241" s="22"/>
      <c r="U241" s="24"/>
      <c r="V241" s="24"/>
    </row>
    <row r="242" spans="1:22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3"/>
      <c r="Q242" s="22"/>
      <c r="R242" s="22"/>
      <c r="S242" s="22"/>
      <c r="T242" s="22"/>
      <c r="U242" s="24"/>
      <c r="V242" s="24"/>
    </row>
    <row r="243" spans="1:22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3"/>
      <c r="Q243" s="22"/>
      <c r="R243" s="22"/>
      <c r="S243" s="22"/>
      <c r="T243" s="22"/>
      <c r="U243" s="24"/>
      <c r="V243" s="24"/>
    </row>
    <row r="244" spans="1:22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3"/>
      <c r="Q244" s="22"/>
      <c r="R244" s="22"/>
      <c r="S244" s="22"/>
      <c r="T244" s="22"/>
      <c r="U244" s="24"/>
      <c r="V244" s="24"/>
    </row>
    <row r="245" spans="1:22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3"/>
      <c r="Q245" s="22"/>
      <c r="R245" s="22"/>
      <c r="S245" s="22"/>
      <c r="T245" s="22"/>
      <c r="U245" s="24"/>
      <c r="V245" s="24"/>
    </row>
    <row r="246" spans="1:22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3"/>
      <c r="Q246" s="22"/>
      <c r="R246" s="22"/>
      <c r="S246" s="22"/>
      <c r="T246" s="22"/>
      <c r="U246" s="24"/>
      <c r="V246" s="24"/>
    </row>
    <row r="247" spans="1:22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3"/>
      <c r="Q247" s="22"/>
      <c r="R247" s="22"/>
      <c r="S247" s="22"/>
      <c r="T247" s="22"/>
      <c r="U247" s="24"/>
      <c r="V247" s="24"/>
    </row>
    <row r="248" spans="1:22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3"/>
      <c r="Q248" s="22"/>
      <c r="R248" s="22"/>
      <c r="S248" s="22"/>
      <c r="T248" s="22"/>
      <c r="U248" s="24"/>
      <c r="V248" s="24"/>
    </row>
    <row r="249" spans="1:22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3"/>
      <c r="Q249" s="22"/>
      <c r="R249" s="22"/>
      <c r="S249" s="22"/>
      <c r="T249" s="22"/>
      <c r="U249" s="24"/>
      <c r="V249" s="24"/>
    </row>
    <row r="250" spans="1:22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3"/>
      <c r="Q250" s="22"/>
      <c r="R250" s="22"/>
      <c r="S250" s="22"/>
      <c r="T250" s="22"/>
      <c r="U250" s="24"/>
      <c r="V250" s="24"/>
    </row>
    <row r="251" spans="1:22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3"/>
      <c r="Q251" s="22"/>
      <c r="R251" s="22"/>
      <c r="S251" s="22"/>
      <c r="T251" s="22"/>
      <c r="U251" s="24"/>
      <c r="V251" s="24"/>
    </row>
    <row r="252" spans="1:22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3"/>
      <c r="Q252" s="22"/>
      <c r="R252" s="22"/>
      <c r="S252" s="22"/>
      <c r="T252" s="22"/>
      <c r="U252" s="24"/>
      <c r="V252" s="24"/>
    </row>
    <row r="253" spans="1:22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3"/>
      <c r="Q253" s="22"/>
      <c r="R253" s="22"/>
      <c r="S253" s="22"/>
      <c r="T253" s="22"/>
      <c r="U253" s="24"/>
      <c r="V253" s="24"/>
    </row>
    <row r="254" spans="1:22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3"/>
      <c r="Q254" s="22"/>
      <c r="R254" s="22"/>
      <c r="S254" s="22"/>
      <c r="T254" s="22"/>
      <c r="U254" s="24"/>
      <c r="V254" s="24"/>
    </row>
    <row r="255" spans="1:22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3"/>
      <c r="Q255" s="22"/>
      <c r="R255" s="22"/>
      <c r="S255" s="22"/>
      <c r="T255" s="22"/>
      <c r="U255" s="24"/>
      <c r="V255" s="24"/>
    </row>
    <row r="256" spans="1:22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3"/>
      <c r="Q256" s="22"/>
      <c r="R256" s="22"/>
      <c r="S256" s="22"/>
      <c r="T256" s="22"/>
      <c r="U256" s="24"/>
      <c r="V256" s="24"/>
    </row>
    <row r="257" spans="1:22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3"/>
      <c r="Q257" s="22"/>
      <c r="R257" s="22"/>
      <c r="S257" s="22"/>
      <c r="T257" s="22"/>
      <c r="U257" s="24"/>
      <c r="V257" s="24"/>
    </row>
    <row r="258" spans="1:22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3"/>
      <c r="Q258" s="22"/>
      <c r="R258" s="22"/>
      <c r="S258" s="22"/>
      <c r="T258" s="22"/>
      <c r="U258" s="24"/>
      <c r="V258" s="24"/>
    </row>
    <row r="259" spans="1:22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3"/>
      <c r="Q259" s="22"/>
      <c r="R259" s="22"/>
      <c r="S259" s="22"/>
      <c r="T259" s="22"/>
      <c r="U259" s="24"/>
      <c r="V259" s="24"/>
    </row>
    <row r="260" spans="1:22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3"/>
      <c r="Q260" s="22"/>
      <c r="R260" s="22"/>
      <c r="S260" s="22"/>
      <c r="T260" s="22"/>
      <c r="U260" s="24"/>
      <c r="V260" s="24"/>
    </row>
    <row r="261" spans="1:22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3"/>
      <c r="Q261" s="22"/>
      <c r="R261" s="22"/>
      <c r="S261" s="22"/>
      <c r="T261" s="22"/>
      <c r="U261" s="24"/>
      <c r="V261" s="24"/>
    </row>
    <row r="262" spans="1:22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3"/>
      <c r="Q262" s="22"/>
      <c r="R262" s="22"/>
      <c r="S262" s="22"/>
      <c r="T262" s="22"/>
      <c r="U262" s="24"/>
      <c r="V262" s="24"/>
    </row>
    <row r="263" spans="1:22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3"/>
      <c r="Q263" s="22"/>
      <c r="R263" s="22"/>
      <c r="S263" s="22"/>
      <c r="T263" s="22"/>
      <c r="U263" s="24"/>
      <c r="V263" s="24"/>
    </row>
    <row r="264" spans="1:22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3"/>
      <c r="Q264" s="22"/>
      <c r="R264" s="22"/>
      <c r="S264" s="22"/>
      <c r="T264" s="22"/>
      <c r="U264" s="24"/>
      <c r="V264" s="24"/>
    </row>
    <row r="265" spans="1:22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3"/>
      <c r="Q265" s="22"/>
      <c r="R265" s="22"/>
      <c r="S265" s="22"/>
      <c r="T265" s="22"/>
      <c r="U265" s="24"/>
      <c r="V265" s="24"/>
    </row>
    <row r="266" spans="1:22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3"/>
      <c r="Q266" s="22"/>
      <c r="R266" s="22"/>
      <c r="S266" s="22"/>
      <c r="T266" s="22"/>
      <c r="U266" s="24"/>
      <c r="V266" s="24"/>
    </row>
    <row r="267" spans="1:22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3"/>
      <c r="Q267" s="22"/>
      <c r="R267" s="22"/>
      <c r="S267" s="22"/>
      <c r="T267" s="22"/>
      <c r="U267" s="24"/>
      <c r="V267" s="24"/>
    </row>
    <row r="268" spans="1:22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3"/>
      <c r="Q268" s="22"/>
      <c r="R268" s="22"/>
      <c r="S268" s="22"/>
      <c r="T268" s="22"/>
      <c r="U268" s="24"/>
      <c r="V268" s="24"/>
    </row>
    <row r="269" spans="1:22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3"/>
      <c r="Q269" s="22"/>
      <c r="R269" s="22"/>
      <c r="S269" s="22"/>
      <c r="T269" s="22"/>
      <c r="U269" s="24"/>
      <c r="V269" s="24"/>
    </row>
    <row r="270" spans="1:22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3"/>
      <c r="Q270" s="22"/>
      <c r="R270" s="22"/>
      <c r="S270" s="22"/>
      <c r="T270" s="22"/>
      <c r="U270" s="24"/>
      <c r="V270" s="24"/>
    </row>
    <row r="271" spans="1:22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3"/>
      <c r="Q271" s="22"/>
      <c r="R271" s="22"/>
      <c r="S271" s="22"/>
      <c r="T271" s="22"/>
      <c r="U271" s="24"/>
      <c r="V271" s="24"/>
    </row>
    <row r="272" spans="1:22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3"/>
      <c r="Q272" s="22"/>
      <c r="R272" s="22"/>
      <c r="S272" s="22"/>
      <c r="T272" s="22"/>
      <c r="U272" s="24"/>
      <c r="V272" s="24"/>
    </row>
    <row r="273" spans="1:22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3"/>
      <c r="Q273" s="22"/>
      <c r="R273" s="22"/>
      <c r="S273" s="22"/>
      <c r="T273" s="22"/>
      <c r="U273" s="24"/>
      <c r="V273" s="24"/>
    </row>
    <row r="274" spans="1:22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3"/>
      <c r="Q274" s="22"/>
      <c r="R274" s="22"/>
      <c r="S274" s="22"/>
      <c r="T274" s="22"/>
      <c r="U274" s="24"/>
      <c r="V274" s="24"/>
    </row>
    <row r="275" spans="1:22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3"/>
      <c r="Q275" s="22"/>
      <c r="R275" s="22"/>
      <c r="S275" s="22"/>
      <c r="T275" s="22"/>
      <c r="U275" s="24"/>
      <c r="V275" s="24"/>
    </row>
    <row r="276" spans="1:22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3"/>
      <c r="Q276" s="22"/>
      <c r="R276" s="22"/>
      <c r="S276" s="22"/>
      <c r="T276" s="22"/>
      <c r="U276" s="24"/>
      <c r="V276" s="24"/>
    </row>
    <row r="277" spans="1:22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3"/>
      <c r="Q277" s="22"/>
      <c r="R277" s="22"/>
      <c r="S277" s="22"/>
      <c r="T277" s="22"/>
      <c r="U277" s="24"/>
      <c r="V277" s="24"/>
    </row>
    <row r="278" spans="1:22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3"/>
      <c r="Q278" s="22"/>
      <c r="R278" s="22"/>
      <c r="S278" s="22"/>
      <c r="T278" s="22"/>
      <c r="U278" s="24"/>
      <c r="V278" s="24"/>
    </row>
    <row r="279" spans="1:22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3"/>
      <c r="Q279" s="22"/>
      <c r="R279" s="22"/>
      <c r="S279" s="22"/>
      <c r="T279" s="22"/>
      <c r="U279" s="24"/>
      <c r="V279" s="24"/>
    </row>
    <row r="280" spans="1:22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3"/>
      <c r="Q280" s="22"/>
      <c r="R280" s="22"/>
      <c r="S280" s="22"/>
      <c r="T280" s="22"/>
      <c r="U280" s="24"/>
      <c r="V280" s="24"/>
    </row>
    <row r="281" spans="1:22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3"/>
      <c r="Q281" s="22"/>
      <c r="R281" s="22"/>
      <c r="S281" s="22"/>
      <c r="T281" s="22"/>
      <c r="U281" s="24"/>
      <c r="V281" s="24"/>
    </row>
    <row r="282" spans="1:22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3"/>
      <c r="Q282" s="22"/>
      <c r="R282" s="22"/>
      <c r="S282" s="22"/>
      <c r="T282" s="22"/>
      <c r="U282" s="24"/>
      <c r="V282" s="24"/>
    </row>
    <row r="283" spans="1:22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3"/>
      <c r="Q283" s="22"/>
      <c r="R283" s="22"/>
      <c r="S283" s="22"/>
      <c r="T283" s="22"/>
      <c r="U283" s="24"/>
      <c r="V283" s="24"/>
    </row>
    <row r="284" spans="1:22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3"/>
      <c r="Q284" s="22"/>
      <c r="R284" s="22"/>
      <c r="S284" s="22"/>
      <c r="T284" s="22"/>
      <c r="U284" s="24"/>
      <c r="V284" s="24"/>
    </row>
    <row r="285" spans="1:22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3"/>
      <c r="Q285" s="22"/>
      <c r="R285" s="22"/>
      <c r="S285" s="22"/>
      <c r="T285" s="22"/>
      <c r="U285" s="24"/>
      <c r="V285" s="24"/>
    </row>
    <row r="286" spans="1:22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3"/>
      <c r="Q286" s="22"/>
      <c r="R286" s="22"/>
      <c r="S286" s="22"/>
      <c r="T286" s="22"/>
      <c r="U286" s="24"/>
      <c r="V286" s="24"/>
    </row>
    <row r="287" spans="1:22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3"/>
      <c r="Q287" s="22"/>
      <c r="R287" s="22"/>
      <c r="S287" s="22"/>
      <c r="T287" s="22"/>
      <c r="U287" s="24"/>
      <c r="V287" s="24"/>
    </row>
  </sheetData>
  <mergeCells count="25">
    <mergeCell ref="A1:V1"/>
    <mergeCell ref="A2:V2"/>
    <mergeCell ref="A4:A8"/>
    <mergeCell ref="B4:B8"/>
    <mergeCell ref="C4:O4"/>
    <mergeCell ref="P4:P8"/>
    <mergeCell ref="Q4:Q8"/>
    <mergeCell ref="C5:M5"/>
    <mergeCell ref="N5:O6"/>
    <mergeCell ref="C6:L6"/>
    <mergeCell ref="M6:M8"/>
    <mergeCell ref="C7:E7"/>
    <mergeCell ref="F7:H7"/>
    <mergeCell ref="I7:J7"/>
    <mergeCell ref="K7:L7"/>
    <mergeCell ref="N7:N8"/>
    <mergeCell ref="A10:V10"/>
    <mergeCell ref="A80:V80"/>
    <mergeCell ref="A86:V86"/>
    <mergeCell ref="V4:V8"/>
    <mergeCell ref="O7:O8"/>
    <mergeCell ref="R4:R8"/>
    <mergeCell ref="S4:S8"/>
    <mergeCell ref="T4:T8"/>
    <mergeCell ref="U4:U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2019-02-08T11:08:19Z</dcterms:modified>
</cp:coreProperties>
</file>